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ZiF Otocac\Desktop\"/>
    </mc:Choice>
  </mc:AlternateContent>
  <bookViews>
    <workbookView xWindow="0" yWindow="0" windowWidth="28800" windowHeight="12330"/>
  </bookViews>
  <sheets>
    <sheet name="POSEBNI DIO" sheetId="7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7" l="1"/>
  <c r="F89" i="7" s="1"/>
  <c r="G95" i="7"/>
  <c r="F119" i="7"/>
  <c r="F118" i="7" s="1"/>
  <c r="G73" i="7"/>
  <c r="F72" i="7"/>
  <c r="F57" i="7"/>
  <c r="G66" i="7"/>
  <c r="F35" i="7"/>
  <c r="F51" i="7"/>
  <c r="F126" i="7"/>
  <c r="E126" i="7"/>
  <c r="G129" i="7"/>
  <c r="G128" i="7"/>
  <c r="G127" i="7"/>
  <c r="G126" i="7"/>
  <c r="G122" i="7"/>
  <c r="G121" i="7"/>
  <c r="G120" i="7"/>
  <c r="F150" i="7"/>
  <c r="G150" i="7" s="1"/>
  <c r="F146" i="7"/>
  <c r="G144" i="7"/>
  <c r="G143" i="7"/>
  <c r="F142" i="7"/>
  <c r="G142" i="7" s="1"/>
  <c r="G140" i="7"/>
  <c r="G146" i="7"/>
  <c r="G101" i="7"/>
  <c r="G100" i="7"/>
  <c r="G99" i="7"/>
  <c r="G134" i="7"/>
  <c r="F132" i="7"/>
  <c r="G132" i="7" s="1"/>
  <c r="F133" i="7"/>
  <c r="G133" i="7" s="1"/>
  <c r="G70" i="7" l="1"/>
  <c r="G72" i="7"/>
  <c r="G63" i="7"/>
  <c r="G50" i="7"/>
  <c r="G52" i="7"/>
  <c r="G53" i="7"/>
  <c r="G54" i="7"/>
  <c r="G49" i="7"/>
  <c r="G48" i="7"/>
  <c r="G36" i="7"/>
  <c r="G26" i="7"/>
  <c r="G25" i="7"/>
  <c r="G23" i="7"/>
  <c r="G22" i="7"/>
  <c r="G21" i="7"/>
  <c r="G20" i="7"/>
  <c r="G18" i="7"/>
  <c r="G17" i="7"/>
  <c r="G16" i="7"/>
  <c r="G13" i="7"/>
  <c r="G14" i="7"/>
  <c r="G15" i="7"/>
  <c r="G19" i="7"/>
  <c r="G24" i="7"/>
  <c r="G27" i="7"/>
  <c r="G28" i="7"/>
  <c r="G29" i="7"/>
  <c r="G30" i="7"/>
  <c r="G31" i="7"/>
  <c r="G32" i="7"/>
  <c r="G34" i="7"/>
  <c r="G12" i="7"/>
  <c r="G47" i="7" l="1"/>
  <c r="G119" i="7" l="1"/>
  <c r="G118" i="7" s="1"/>
  <c r="E119" i="7"/>
  <c r="E118" i="7" s="1"/>
  <c r="G110" i="7"/>
  <c r="G109" i="7" s="1"/>
  <c r="E110" i="7"/>
  <c r="E109" i="7" s="1"/>
  <c r="G106" i="7"/>
  <c r="G105" i="7" s="1"/>
  <c r="E106" i="7"/>
  <c r="E105" i="7" s="1"/>
  <c r="E98" i="7"/>
  <c r="G93" i="7"/>
  <c r="E93" i="7"/>
  <c r="G75" i="7"/>
  <c r="F75" i="7"/>
  <c r="E75" i="7"/>
  <c r="G90" i="7"/>
  <c r="G89" i="7" s="1"/>
  <c r="E90" i="7"/>
  <c r="E89" i="7" s="1"/>
  <c r="E57" i="7"/>
  <c r="G57" i="7" s="1"/>
  <c r="E51" i="7"/>
  <c r="G51" i="7" s="1"/>
  <c r="F47" i="7"/>
  <c r="E47" i="7"/>
  <c r="G11" i="7"/>
  <c r="F33" i="7"/>
  <c r="F11" i="7"/>
  <c r="F9" i="7" s="1"/>
  <c r="E35" i="7"/>
  <c r="G35" i="7" s="1"/>
  <c r="E33" i="7"/>
  <c r="E11" i="7"/>
  <c r="G33" i="7" l="1"/>
  <c r="G9" i="7" s="1"/>
  <c r="E45" i="7"/>
  <c r="E97" i="7"/>
  <c r="G97" i="7" s="1"/>
  <c r="G98" i="7"/>
  <c r="G46" i="7"/>
  <c r="G45" i="7" s="1"/>
  <c r="F46" i="7"/>
  <c r="F45" i="7" s="1"/>
  <c r="F156" i="7" s="1"/>
  <c r="G156" i="7" s="1"/>
  <c r="E46" i="7"/>
  <c r="E9" i="7"/>
</calcChain>
</file>

<file path=xl/sharedStrings.xml><?xml version="1.0" encoding="utf-8"?>
<sst xmlns="http://schemas.openxmlformats.org/spreadsheetml/2006/main" count="164" uniqueCount="118">
  <si>
    <t>Rashodi poslovanja</t>
  </si>
  <si>
    <t>Rashodi za zaposlene</t>
  </si>
  <si>
    <t>II. POSEBNI DIO</t>
  </si>
  <si>
    <t>Šifra</t>
  </si>
  <si>
    <t xml:space="preserve">Naziv </t>
  </si>
  <si>
    <t>Materijalni rashodi</t>
  </si>
  <si>
    <t>Naziv izvora financiranja</t>
  </si>
  <si>
    <t>Plan za 2024.</t>
  </si>
  <si>
    <t>Financijski rashodi</t>
  </si>
  <si>
    <t>PROGRAM 3050</t>
  </si>
  <si>
    <t>Osnovno školstvo standard</t>
  </si>
  <si>
    <t>Osiguranje uvjeta rada OŠ-  minimalni standard</t>
  </si>
  <si>
    <t>Stručno usavršavanje</t>
  </si>
  <si>
    <t>Materijal i sirovine</t>
  </si>
  <si>
    <t>Energija</t>
  </si>
  <si>
    <t>Mater.za tek. I invest.održavanje</t>
  </si>
  <si>
    <t>Sitan inventar i auto gume</t>
  </si>
  <si>
    <t>Radna odjeća i obuća</t>
  </si>
  <si>
    <t>Uslugr telefona pošte i prijevoza</t>
  </si>
  <si>
    <t>Usluge tek. I invest. Održavanja</t>
  </si>
  <si>
    <t>Usluge promidžbe i informiranja</t>
  </si>
  <si>
    <t>Komunalne usluge</t>
  </si>
  <si>
    <t>Zakupnine i najamnine</t>
  </si>
  <si>
    <t>Zdravstvene i veter. Usluge</t>
  </si>
  <si>
    <t>Intelektualne usluge</t>
  </si>
  <si>
    <t>Računalne usluge</t>
  </si>
  <si>
    <t>Izvor financiranja 12</t>
  </si>
  <si>
    <t>Premije osiguranja</t>
  </si>
  <si>
    <t>Reprezentacija</t>
  </si>
  <si>
    <t>Članarine i norme</t>
  </si>
  <si>
    <t>Pristojbe i naknade</t>
  </si>
  <si>
    <t>Ostali nespom.rashodi</t>
  </si>
  <si>
    <t>Bankarske usluge i usluge pl.prometa</t>
  </si>
  <si>
    <t>Naknade građanima i kućanstvima</t>
  </si>
  <si>
    <t>Aktivnost 030-02-00-3050-01</t>
  </si>
  <si>
    <t>Aktivnost 030-02-00-3050-04</t>
  </si>
  <si>
    <t>Odgojno obrazovno i tehničko osoblje</t>
  </si>
  <si>
    <t>Izvor financiranja 501</t>
  </si>
  <si>
    <t>Plaće za redovan rad</t>
  </si>
  <si>
    <t xml:space="preserve"> Ost. rashodi za zaposlene</t>
  </si>
  <si>
    <t>Doprinos za obvezno ZO</t>
  </si>
  <si>
    <t>Naknade za prijevoz na posao i s posla</t>
  </si>
  <si>
    <t>Zdravstvene usluge</t>
  </si>
  <si>
    <t>Novč.naknada zbog nezapoš.osoba sa   invaliditetom</t>
  </si>
  <si>
    <t>Aktivnost 030-02-00-3060-01</t>
  </si>
  <si>
    <t>Djelatnost osnovnih škola iznad standarda</t>
  </si>
  <si>
    <t>Intelektualne i osobne usluge</t>
  </si>
  <si>
    <t>Izvor financiranja 31</t>
  </si>
  <si>
    <t>Otpl.glavnice zajmofa -fin lizing</t>
  </si>
  <si>
    <t>Kapitalni izdaci iznad standarda</t>
  </si>
  <si>
    <t>Aktivnost 030-02-00-3060-03</t>
  </si>
  <si>
    <t>Projekt besplatne prehrane</t>
  </si>
  <si>
    <t>Aktivnost 030-02-00-3060-04</t>
  </si>
  <si>
    <t>Školska kuhinja</t>
  </si>
  <si>
    <t>Izvor financiranja 412</t>
  </si>
  <si>
    <t>Aktivnost 030-02-00-3070-04</t>
  </si>
  <si>
    <t>Pilot projekt E-škole</t>
  </si>
  <si>
    <t>Izvor financiranja 11</t>
  </si>
  <si>
    <t>Aktivnost 030-02-00-3070-05</t>
  </si>
  <si>
    <t>Shema školskog voća i mlijeka</t>
  </si>
  <si>
    <t>Izvor financiranja 54</t>
  </si>
  <si>
    <t>Aktivnost 030-02-00-3070-18</t>
  </si>
  <si>
    <t>Obrazovanje jednakih mogućnosti IV- pomoćnici u nastavi</t>
  </si>
  <si>
    <t>Ostali rashodi za zaposlene</t>
  </si>
  <si>
    <t>Doprinosi za osn.ZO</t>
  </si>
  <si>
    <t>Službena putovanja</t>
  </si>
  <si>
    <t>Naknade za prijevoz na posao i sposla</t>
  </si>
  <si>
    <t>PROGRAM K-3050-02</t>
  </si>
  <si>
    <t>Kapitalni izdaci iz decentralizacije</t>
  </si>
  <si>
    <t>Kapitalni projekt K-3050-02                Izvor financiranja   12</t>
  </si>
  <si>
    <t>Ostali građevinski objekti</t>
  </si>
  <si>
    <t>Naknade za prijevoz,rad na terenu i odvojeni život</t>
  </si>
  <si>
    <t>Stručno osposobljavanje zaposlenih</t>
  </si>
  <si>
    <t>Usluge telefona,pošte i prijevoza</t>
  </si>
  <si>
    <t>Ostale usluge</t>
  </si>
  <si>
    <t>Zdravstvene i veterinarske usluge</t>
  </si>
  <si>
    <t>Aktivnost  030-02-00-3060-02</t>
  </si>
  <si>
    <t>Knjige</t>
  </si>
  <si>
    <t>Aktivnost 030-02-003060-05</t>
  </si>
  <si>
    <t>Produženi boravak - pomoći Grad Otočac</t>
  </si>
  <si>
    <t>Doprinos za osnovno ZO</t>
  </si>
  <si>
    <t>Mater. I dijelovi za tek i inv održavanje</t>
  </si>
  <si>
    <t>Bankarske usluge i usluge platnog prom</t>
  </si>
  <si>
    <t>Pomoć korisnici</t>
  </si>
  <si>
    <t>Vlastiti prihodi -korisnici</t>
  </si>
  <si>
    <t>Pomoć -korisnici</t>
  </si>
  <si>
    <t>Fond poravnanja i dod.udio u porez na dohodak</t>
  </si>
  <si>
    <t>Opći prihodi i primici</t>
  </si>
  <si>
    <t>Pomoći iz inozemstva</t>
  </si>
  <si>
    <t>Prihodi za posebne namjene-OŠ i SŠ</t>
  </si>
  <si>
    <t>Usluge tek i inv. Održ</t>
  </si>
  <si>
    <t>Tekuće donacije - korisnici</t>
  </si>
  <si>
    <t>Usluge tek i inv. Održavanja</t>
  </si>
  <si>
    <t>Tekuće donacije u novcu</t>
  </si>
  <si>
    <t>Vlastiti prihodi - korisnici</t>
  </si>
  <si>
    <t>Uredski materijal i ost. Mater. Rashodi</t>
  </si>
  <si>
    <t>Udžbenici i lektira</t>
  </si>
  <si>
    <t>Ost. Nesp. Rashodi</t>
  </si>
  <si>
    <t>Uredski namještaj i oprema</t>
  </si>
  <si>
    <t>PRORAČUN UKUPNO</t>
  </si>
  <si>
    <t>Povećanje/smanjenje</t>
  </si>
  <si>
    <t>I IZMJENE I DOPUNE</t>
  </si>
  <si>
    <t>Nakn.građ.i kućanstvima-prijevoz učenika (12)</t>
  </si>
  <si>
    <t>Nakn.građ.i kućanstvima-prijevoz učenika (17)</t>
  </si>
  <si>
    <t>Kapitalni projekt K3070-17</t>
  </si>
  <si>
    <t>Izvor financiranja 17</t>
  </si>
  <si>
    <t>Dodatna ulaganja na građ. Objektima</t>
  </si>
  <si>
    <t>Kapitalni projekt K3070-21</t>
  </si>
  <si>
    <t>Adaptacija igrališta PŠ Ličko Lešće</t>
  </si>
  <si>
    <t xml:space="preserve">Aktivnost A3060-05 </t>
  </si>
  <si>
    <t>Natjecanja</t>
  </si>
  <si>
    <t>323 Rashodi za usluge</t>
  </si>
  <si>
    <t>Izvor financiranja  11</t>
  </si>
  <si>
    <t>PRIJEDLOG I. IZMJENA I DOPUNA FINANCIJSKOG PLANA OSNOVNE ŠKOLE ZRINSKIH I FRANKOPANA, OTOČAC 
ZA 2024. GODINU</t>
  </si>
  <si>
    <t>Izrada projektne dokumentacije za dogradnju OŠ Otočac</t>
  </si>
  <si>
    <t>KLASA: 400-02/24-01/01</t>
  </si>
  <si>
    <t>URBROJ: 2125-21-01-24-8</t>
  </si>
  <si>
    <t>U Otočcu, 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</si>
</sst>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6" fillId="3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vertical="center" wrapText="1"/>
    </xf>
    <xf numFmtId="4" fontId="4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0" fontId="2" fillId="0" borderId="0" xfId="0" applyFont="1"/>
    <xf numFmtId="0" fontId="6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top" wrapText="1" indent="1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10" fillId="0" borderId="2" xfId="0" applyFont="1" applyBorder="1"/>
    <xf numFmtId="0" fontId="10" fillId="0" borderId="4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wrapText="1"/>
    </xf>
    <xf numFmtId="4" fontId="0" fillId="0" borderId="3" xfId="0" applyNumberFormat="1" applyBorder="1"/>
    <xf numFmtId="4" fontId="4" fillId="2" borderId="4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wrapText="1"/>
    </xf>
    <xf numFmtId="4" fontId="2" fillId="0" borderId="3" xfId="0" applyNumberFormat="1" applyFont="1" applyBorder="1"/>
    <xf numFmtId="0" fontId="5" fillId="2" borderId="4" xfId="0" applyFont="1" applyFill="1" applyBorder="1" applyAlignment="1">
      <alignment horizontal="left" vertical="top" wrapText="1"/>
    </xf>
    <xf numFmtId="4" fontId="11" fillId="0" borderId="3" xfId="0" applyNumberFormat="1" applyFont="1" applyBorder="1"/>
    <xf numFmtId="0" fontId="12" fillId="0" borderId="0" xfId="0" applyFont="1"/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2" fillId="0" borderId="4" xfId="0" applyFont="1" applyBorder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157</xdr:row>
      <xdr:rowOff>85725</xdr:rowOff>
    </xdr:from>
    <xdr:to>
      <xdr:col>6</xdr:col>
      <xdr:colOff>1401445</xdr:colOff>
      <xdr:row>162</xdr:row>
      <xdr:rowOff>85090</xdr:rowOff>
    </xdr:to>
    <xdr:pic>
      <xdr:nvPicPr>
        <xdr:cNvPr id="3" name="docshape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4566225"/>
          <a:ext cx="1382395" cy="980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142" workbookViewId="0">
      <selection activeCell="G171" sqref="G170:G17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28515625" customWidth="1"/>
    <col min="4" max="4" width="38.42578125" customWidth="1"/>
    <col min="5" max="5" width="22.5703125" style="15" customWidth="1"/>
    <col min="6" max="6" width="20.5703125" style="15" customWidth="1"/>
    <col min="7" max="7" width="28.140625" style="15" customWidth="1"/>
    <col min="10" max="11" width="11.7109375" bestFit="1" customWidth="1"/>
  </cols>
  <sheetData>
    <row r="1" spans="1:7" ht="42" customHeight="1" x14ac:dyDescent="0.25">
      <c r="A1" s="74" t="s">
        <v>113</v>
      </c>
      <c r="B1" s="74"/>
      <c r="C1" s="74"/>
      <c r="D1" s="74"/>
      <c r="E1" s="74"/>
      <c r="F1" s="74"/>
      <c r="G1" s="74"/>
    </row>
    <row r="2" spans="1:7" ht="18" x14ac:dyDescent="0.25">
      <c r="A2" s="1"/>
      <c r="B2" s="1"/>
      <c r="D2" s="1"/>
      <c r="E2" s="13"/>
      <c r="F2" s="18"/>
      <c r="G2" s="18"/>
    </row>
    <row r="3" spans="1:7" ht="18" customHeight="1" x14ac:dyDescent="0.25">
      <c r="A3" s="74" t="s">
        <v>2</v>
      </c>
      <c r="B3" s="75"/>
      <c r="C3" s="75"/>
      <c r="D3" s="75"/>
      <c r="E3" s="75"/>
      <c r="F3" s="75"/>
      <c r="G3" s="75"/>
    </row>
    <row r="4" spans="1:7" ht="18" x14ac:dyDescent="0.25">
      <c r="A4" s="2"/>
      <c r="B4" s="2"/>
      <c r="C4" s="2"/>
      <c r="D4" s="2"/>
      <c r="E4" s="13"/>
      <c r="F4" s="18"/>
      <c r="G4" s="18"/>
    </row>
    <row r="5" spans="1:7" ht="25.5" x14ac:dyDescent="0.25">
      <c r="A5" s="76" t="s">
        <v>3</v>
      </c>
      <c r="B5" s="77"/>
      <c r="C5" s="78"/>
      <c r="D5" s="3" t="s">
        <v>4</v>
      </c>
      <c r="E5" s="16" t="s">
        <v>7</v>
      </c>
      <c r="F5" s="16" t="s">
        <v>100</v>
      </c>
      <c r="G5" s="16" t="s">
        <v>101</v>
      </c>
    </row>
    <row r="6" spans="1:7" x14ac:dyDescent="0.25">
      <c r="A6" s="59" t="s">
        <v>9</v>
      </c>
      <c r="B6" s="60"/>
      <c r="C6" s="61"/>
      <c r="D6" s="5" t="s">
        <v>10</v>
      </c>
      <c r="E6" s="17"/>
      <c r="F6" s="17"/>
      <c r="G6" s="17"/>
    </row>
    <row r="7" spans="1:7" ht="25.15" customHeight="1" x14ac:dyDescent="0.25">
      <c r="A7" s="59" t="s">
        <v>34</v>
      </c>
      <c r="B7" s="60"/>
      <c r="C7" s="61"/>
      <c r="D7" s="22" t="s">
        <v>11</v>
      </c>
      <c r="E7" s="17"/>
      <c r="F7" s="17"/>
      <c r="G7" s="17"/>
    </row>
    <row r="8" spans="1:7" s="21" customFormat="1" ht="25.5" x14ac:dyDescent="0.25">
      <c r="A8" s="62" t="s">
        <v>26</v>
      </c>
      <c r="B8" s="63"/>
      <c r="C8" s="64"/>
      <c r="D8" s="23" t="s">
        <v>86</v>
      </c>
      <c r="E8" s="20"/>
      <c r="F8" s="20"/>
      <c r="G8" s="41"/>
    </row>
    <row r="9" spans="1:7" s="21" customFormat="1" x14ac:dyDescent="0.25">
      <c r="A9" s="59">
        <v>3</v>
      </c>
      <c r="B9" s="60"/>
      <c r="C9" s="61"/>
      <c r="D9" s="5" t="s">
        <v>0</v>
      </c>
      <c r="E9" s="20">
        <f>SUM(E11+E33+E35)</f>
        <v>417178.23</v>
      </c>
      <c r="F9" s="20">
        <f>SUM(F11+F35)</f>
        <v>5767.24</v>
      </c>
      <c r="G9" s="20">
        <f>SUM(G11+G33+G35)</f>
        <v>422945.47</v>
      </c>
    </row>
    <row r="10" spans="1:7" s="21" customFormat="1" x14ac:dyDescent="0.25">
      <c r="A10" s="71">
        <v>31</v>
      </c>
      <c r="B10" s="72"/>
      <c r="C10" s="73"/>
      <c r="D10" s="5" t="s">
        <v>1</v>
      </c>
      <c r="E10" s="20"/>
      <c r="F10" s="20"/>
      <c r="G10" s="20"/>
    </row>
    <row r="11" spans="1:7" s="21" customFormat="1" x14ac:dyDescent="0.25">
      <c r="A11" s="24">
        <v>32</v>
      </c>
      <c r="B11" s="25"/>
      <c r="C11" s="26"/>
      <c r="D11" s="5" t="s">
        <v>5</v>
      </c>
      <c r="E11" s="20">
        <f>SUM(E12:E32)</f>
        <v>249729.46</v>
      </c>
      <c r="F11" s="20">
        <f>SUM(F12:F32)</f>
        <v>-9300</v>
      </c>
      <c r="G11" s="20">
        <f>SUM(G12:G32)</f>
        <v>240429.46</v>
      </c>
    </row>
    <row r="12" spans="1:7" x14ac:dyDescent="0.25">
      <c r="A12" s="8">
        <v>3211</v>
      </c>
      <c r="B12" s="9"/>
      <c r="C12" s="10"/>
      <c r="D12" s="4" t="s">
        <v>65</v>
      </c>
      <c r="E12" s="17">
        <v>3989</v>
      </c>
      <c r="F12" s="17"/>
      <c r="G12" s="17">
        <f>SUM(E12-F12)</f>
        <v>3989</v>
      </c>
    </row>
    <row r="13" spans="1:7" x14ac:dyDescent="0.25">
      <c r="A13" s="8">
        <v>3213</v>
      </c>
      <c r="B13" s="9"/>
      <c r="C13" s="10"/>
      <c r="D13" s="4" t="s">
        <v>12</v>
      </c>
      <c r="E13" s="17">
        <v>1142.44</v>
      </c>
      <c r="F13" s="17"/>
      <c r="G13" s="17">
        <f t="shared" ref="G13:G34" si="0">SUM(E13-F13)</f>
        <v>1142.44</v>
      </c>
    </row>
    <row r="14" spans="1:7" x14ac:dyDescent="0.25">
      <c r="A14" s="8">
        <v>3221</v>
      </c>
      <c r="B14" s="9"/>
      <c r="C14" s="10"/>
      <c r="D14" s="4" t="s">
        <v>95</v>
      </c>
      <c r="E14" s="17">
        <v>17106.060000000001</v>
      </c>
      <c r="F14" s="17"/>
      <c r="G14" s="17">
        <f t="shared" si="0"/>
        <v>17106.060000000001</v>
      </c>
    </row>
    <row r="15" spans="1:7" x14ac:dyDescent="0.25">
      <c r="A15" s="8">
        <v>3222</v>
      </c>
      <c r="B15" s="9"/>
      <c r="C15" s="10"/>
      <c r="D15" s="4" t="s">
        <v>13</v>
      </c>
      <c r="E15" s="17">
        <v>497.25</v>
      </c>
      <c r="F15" s="17"/>
      <c r="G15" s="17">
        <f t="shared" si="0"/>
        <v>497.25</v>
      </c>
    </row>
    <row r="16" spans="1:7" x14ac:dyDescent="0.25">
      <c r="A16" s="8">
        <v>3223</v>
      </c>
      <c r="B16" s="9"/>
      <c r="C16" s="10"/>
      <c r="D16" s="4" t="s">
        <v>14</v>
      </c>
      <c r="E16" s="17">
        <v>143537.79</v>
      </c>
      <c r="F16" s="17">
        <v>-1000</v>
      </c>
      <c r="G16" s="17">
        <f>SUM(E16:F16)</f>
        <v>142537.79</v>
      </c>
    </row>
    <row r="17" spans="1:7" x14ac:dyDescent="0.25">
      <c r="A17" s="8">
        <v>3224</v>
      </c>
      <c r="B17" s="9"/>
      <c r="C17" s="10"/>
      <c r="D17" s="4" t="s">
        <v>15</v>
      </c>
      <c r="E17" s="17">
        <v>8512.7999999999993</v>
      </c>
      <c r="F17" s="17"/>
      <c r="G17" s="17">
        <f>SUM(E17:F17)</f>
        <v>8512.7999999999993</v>
      </c>
    </row>
    <row r="18" spans="1:7" x14ac:dyDescent="0.25">
      <c r="A18" s="8">
        <v>3225</v>
      </c>
      <c r="B18" s="9"/>
      <c r="C18" s="10"/>
      <c r="D18" s="4" t="s">
        <v>16</v>
      </c>
      <c r="E18" s="17">
        <v>2057.1999999999998</v>
      </c>
      <c r="F18" s="17">
        <v>-500</v>
      </c>
      <c r="G18" s="17">
        <f>SUM(E18:F18)</f>
        <v>1557.1999999999998</v>
      </c>
    </row>
    <row r="19" spans="1:7" x14ac:dyDescent="0.25">
      <c r="A19" s="8">
        <v>3227</v>
      </c>
      <c r="B19" s="9"/>
      <c r="C19" s="10"/>
      <c r="D19" s="4" t="s">
        <v>17</v>
      </c>
      <c r="E19" s="17">
        <v>796.34</v>
      </c>
      <c r="F19" s="17">
        <v>0</v>
      </c>
      <c r="G19" s="17">
        <f t="shared" si="0"/>
        <v>796.34</v>
      </c>
    </row>
    <row r="20" spans="1:7" x14ac:dyDescent="0.25">
      <c r="A20" s="8">
        <v>3231</v>
      </c>
      <c r="B20" s="9"/>
      <c r="C20" s="10"/>
      <c r="D20" s="4" t="s">
        <v>18</v>
      </c>
      <c r="E20" s="17">
        <v>6370.69</v>
      </c>
      <c r="F20" s="17">
        <v>-800</v>
      </c>
      <c r="G20" s="17">
        <f>SUM(E20:F20)</f>
        <v>5570.69</v>
      </c>
    </row>
    <row r="21" spans="1:7" x14ac:dyDescent="0.25">
      <c r="A21" s="8">
        <v>3232</v>
      </c>
      <c r="B21" s="9"/>
      <c r="C21" s="10"/>
      <c r="D21" s="4" t="s">
        <v>19</v>
      </c>
      <c r="E21" s="17">
        <v>21862.880000000001</v>
      </c>
      <c r="F21" s="17">
        <v>-1000</v>
      </c>
      <c r="G21" s="17">
        <f>SUM(E21:F21)</f>
        <v>20862.88</v>
      </c>
    </row>
    <row r="22" spans="1:7" x14ac:dyDescent="0.25">
      <c r="A22" s="8">
        <v>3233</v>
      </c>
      <c r="B22" s="9"/>
      <c r="C22" s="10"/>
      <c r="D22" s="4" t="s">
        <v>20</v>
      </c>
      <c r="E22" s="17">
        <v>3251.71</v>
      </c>
      <c r="F22" s="17">
        <v>-1000</v>
      </c>
      <c r="G22" s="17">
        <f>SUM(E22:F22)</f>
        <v>2251.71</v>
      </c>
    </row>
    <row r="23" spans="1:7" x14ac:dyDescent="0.25">
      <c r="A23" s="8">
        <v>3234</v>
      </c>
      <c r="B23" s="9"/>
      <c r="C23" s="10"/>
      <c r="D23" s="4" t="s">
        <v>21</v>
      </c>
      <c r="E23" s="17">
        <v>17253.96</v>
      </c>
      <c r="F23" s="17">
        <v>-1500</v>
      </c>
      <c r="G23" s="17">
        <f>SUM(E23:F23)</f>
        <v>15753.96</v>
      </c>
    </row>
    <row r="24" spans="1:7" x14ac:dyDescent="0.25">
      <c r="A24" s="8">
        <v>3235</v>
      </c>
      <c r="B24" s="9"/>
      <c r="C24" s="10"/>
      <c r="D24" s="4" t="s">
        <v>22</v>
      </c>
      <c r="E24" s="17">
        <v>902.52</v>
      </c>
      <c r="F24" s="17"/>
      <c r="G24" s="17">
        <f t="shared" si="0"/>
        <v>902.52</v>
      </c>
    </row>
    <row r="25" spans="1:7" x14ac:dyDescent="0.25">
      <c r="A25" s="8">
        <v>3236</v>
      </c>
      <c r="B25" s="9"/>
      <c r="C25" s="10"/>
      <c r="D25" s="4" t="s">
        <v>23</v>
      </c>
      <c r="E25" s="17">
        <v>8912</v>
      </c>
      <c r="F25" s="17">
        <v>-2000</v>
      </c>
      <c r="G25" s="17">
        <f>SUM(E25:F25)</f>
        <v>6912</v>
      </c>
    </row>
    <row r="26" spans="1:7" x14ac:dyDescent="0.25">
      <c r="A26" s="8">
        <v>3237</v>
      </c>
      <c r="B26" s="9"/>
      <c r="C26" s="10"/>
      <c r="D26" s="4" t="s">
        <v>24</v>
      </c>
      <c r="E26" s="17">
        <v>4578.9399999999996</v>
      </c>
      <c r="F26" s="17">
        <v>-1500</v>
      </c>
      <c r="G26" s="17">
        <f>SUM(E26:F26)</f>
        <v>3078.9399999999996</v>
      </c>
    </row>
    <row r="27" spans="1:7" x14ac:dyDescent="0.25">
      <c r="A27" s="8">
        <v>3238</v>
      </c>
      <c r="B27" s="9"/>
      <c r="C27" s="10"/>
      <c r="D27" s="4" t="s">
        <v>25</v>
      </c>
      <c r="E27" s="17">
        <v>2588.09</v>
      </c>
      <c r="F27" s="17">
        <v>0</v>
      </c>
      <c r="G27" s="17">
        <f t="shared" si="0"/>
        <v>2588.09</v>
      </c>
    </row>
    <row r="28" spans="1:7" x14ac:dyDescent="0.25">
      <c r="A28" s="8">
        <v>3292</v>
      </c>
      <c r="B28" s="9"/>
      <c r="C28" s="10"/>
      <c r="D28" s="4" t="s">
        <v>27</v>
      </c>
      <c r="E28" s="17">
        <v>5043.47</v>
      </c>
      <c r="F28" s="17">
        <v>0</v>
      </c>
      <c r="G28" s="17">
        <f t="shared" si="0"/>
        <v>5043.47</v>
      </c>
    </row>
    <row r="29" spans="1:7" x14ac:dyDescent="0.25">
      <c r="A29" s="68">
        <v>3293</v>
      </c>
      <c r="B29" s="69"/>
      <c r="C29" s="70"/>
      <c r="D29" s="4" t="s">
        <v>28</v>
      </c>
      <c r="E29" s="17">
        <v>265.45</v>
      </c>
      <c r="F29" s="17"/>
      <c r="G29" s="17">
        <f t="shared" si="0"/>
        <v>265.45</v>
      </c>
    </row>
    <row r="30" spans="1:7" x14ac:dyDescent="0.25">
      <c r="A30" s="8">
        <v>3294</v>
      </c>
      <c r="B30" s="9"/>
      <c r="C30" s="10"/>
      <c r="D30" s="4" t="s">
        <v>29</v>
      </c>
      <c r="E30" s="17">
        <v>265.45</v>
      </c>
      <c r="F30" s="17"/>
      <c r="G30" s="17">
        <f t="shared" si="0"/>
        <v>265.45</v>
      </c>
    </row>
    <row r="31" spans="1:7" x14ac:dyDescent="0.25">
      <c r="A31" s="8">
        <v>3295</v>
      </c>
      <c r="B31" s="9"/>
      <c r="C31" s="10"/>
      <c r="D31" s="4" t="s">
        <v>30</v>
      </c>
      <c r="E31" s="17">
        <v>331.81</v>
      </c>
      <c r="F31" s="17"/>
      <c r="G31" s="17">
        <f t="shared" si="0"/>
        <v>331.81</v>
      </c>
    </row>
    <row r="32" spans="1:7" x14ac:dyDescent="0.25">
      <c r="A32" s="8">
        <v>3299</v>
      </c>
      <c r="B32" s="9"/>
      <c r="C32" s="10"/>
      <c r="D32" s="4" t="s">
        <v>31</v>
      </c>
      <c r="E32" s="17">
        <v>463.61</v>
      </c>
      <c r="F32" s="17"/>
      <c r="G32" s="17">
        <f t="shared" si="0"/>
        <v>463.61</v>
      </c>
    </row>
    <row r="33" spans="1:10" s="21" customFormat="1" x14ac:dyDescent="0.25">
      <c r="A33" s="24">
        <v>34</v>
      </c>
      <c r="B33" s="25"/>
      <c r="C33" s="26"/>
      <c r="D33" s="5" t="s">
        <v>8</v>
      </c>
      <c r="E33" s="20">
        <f>SUM(E34)</f>
        <v>1459.97</v>
      </c>
      <c r="F33" s="20">
        <f>SUM(F34)</f>
        <v>0</v>
      </c>
      <c r="G33" s="17">
        <f t="shared" si="0"/>
        <v>1459.97</v>
      </c>
    </row>
    <row r="34" spans="1:10" x14ac:dyDescent="0.25">
      <c r="A34" s="8">
        <v>3431</v>
      </c>
      <c r="B34" s="9"/>
      <c r="C34" s="10"/>
      <c r="D34" s="4" t="s">
        <v>32</v>
      </c>
      <c r="E34" s="17">
        <v>1459.97</v>
      </c>
      <c r="F34" s="17"/>
      <c r="G34" s="17">
        <f t="shared" si="0"/>
        <v>1459.97</v>
      </c>
    </row>
    <row r="35" spans="1:10" s="21" customFormat="1" ht="35.65" customHeight="1" x14ac:dyDescent="0.25">
      <c r="A35" s="24">
        <v>37</v>
      </c>
      <c r="B35" s="25"/>
      <c r="C35" s="26"/>
      <c r="D35" s="5" t="s">
        <v>33</v>
      </c>
      <c r="E35" s="20">
        <f>SUM(E36)</f>
        <v>165988.79999999999</v>
      </c>
      <c r="F35" s="20">
        <f>SUM(F36:F37)</f>
        <v>15067.24</v>
      </c>
      <c r="G35" s="20">
        <f>SUM(E35:F35)</f>
        <v>181056.03999999998</v>
      </c>
    </row>
    <row r="36" spans="1:10" ht="25.5" x14ac:dyDescent="0.25">
      <c r="A36" s="27">
        <v>3722</v>
      </c>
      <c r="B36" s="9"/>
      <c r="C36" s="10"/>
      <c r="D36" s="4" t="s">
        <v>102</v>
      </c>
      <c r="E36" s="15">
        <v>165988.79999999999</v>
      </c>
      <c r="F36" s="15">
        <v>9300</v>
      </c>
      <c r="G36" s="15">
        <f>SUM(E36:F36)</f>
        <v>175288.8</v>
      </c>
    </row>
    <row r="37" spans="1:10" ht="25.5" x14ac:dyDescent="0.25">
      <c r="A37" s="27">
        <v>3722</v>
      </c>
      <c r="B37" s="9"/>
      <c r="C37" s="10"/>
      <c r="D37" s="4" t="s">
        <v>103</v>
      </c>
      <c r="E37" s="17"/>
      <c r="F37" s="17">
        <v>5767.24</v>
      </c>
      <c r="G37" s="19">
        <v>5767.24</v>
      </c>
    </row>
    <row r="38" spans="1:10" x14ac:dyDescent="0.25">
      <c r="A38" s="27"/>
      <c r="B38" s="9"/>
      <c r="C38" s="10"/>
      <c r="D38" s="4"/>
      <c r="E38" s="17"/>
      <c r="F38" s="17"/>
      <c r="G38" s="19"/>
    </row>
    <row r="39" spans="1:10" x14ac:dyDescent="0.25">
      <c r="A39" s="59" t="s">
        <v>67</v>
      </c>
      <c r="B39" s="60"/>
      <c r="C39" s="61"/>
      <c r="D39" s="5" t="s">
        <v>68</v>
      </c>
      <c r="E39" s="17"/>
      <c r="F39" s="17"/>
      <c r="G39" s="17"/>
    </row>
    <row r="40" spans="1:10" ht="36" customHeight="1" x14ac:dyDescent="0.25">
      <c r="A40" s="65" t="s">
        <v>69</v>
      </c>
      <c r="B40" s="66"/>
      <c r="C40" s="67"/>
      <c r="D40" s="23" t="s">
        <v>86</v>
      </c>
      <c r="E40" s="17"/>
      <c r="F40" s="17"/>
      <c r="G40" s="17"/>
    </row>
    <row r="41" spans="1:10" x14ac:dyDescent="0.25">
      <c r="A41" s="65">
        <v>4</v>
      </c>
      <c r="B41" s="66"/>
      <c r="C41" s="67"/>
      <c r="D41" s="4" t="s">
        <v>70</v>
      </c>
      <c r="E41" s="17"/>
      <c r="F41" s="17"/>
      <c r="G41" s="19"/>
    </row>
    <row r="42" spans="1:10" x14ac:dyDescent="0.25">
      <c r="A42" s="68">
        <v>4214</v>
      </c>
      <c r="B42" s="69"/>
      <c r="C42" s="70"/>
      <c r="D42" s="4" t="s">
        <v>70</v>
      </c>
      <c r="E42" s="17"/>
      <c r="F42" s="17"/>
      <c r="G42" s="19"/>
    </row>
    <row r="44" spans="1:10" ht="25.5" customHeight="1" x14ac:dyDescent="0.25">
      <c r="A44" s="59" t="s">
        <v>35</v>
      </c>
      <c r="B44" s="60"/>
      <c r="C44" s="61"/>
      <c r="D44" s="22" t="s">
        <v>36</v>
      </c>
      <c r="E44" s="39"/>
      <c r="F44" s="39"/>
      <c r="G44" s="39"/>
    </row>
    <row r="45" spans="1:10" s="21" customFormat="1" ht="22.5" customHeight="1" x14ac:dyDescent="0.25">
      <c r="A45" s="62" t="s">
        <v>37</v>
      </c>
      <c r="B45" s="63"/>
      <c r="C45" s="64"/>
      <c r="D45" s="5" t="s">
        <v>85</v>
      </c>
      <c r="E45" s="42">
        <f>SUM(E47+E51)</f>
        <v>2183600.5100000002</v>
      </c>
      <c r="F45" s="42">
        <f t="shared" ref="F45" si="1">SUM(F46)</f>
        <v>367005</v>
      </c>
      <c r="G45" s="42">
        <f>SUM(G46)</f>
        <v>2550605.5099999998</v>
      </c>
      <c r="J45" s="46"/>
    </row>
    <row r="46" spans="1:10" s="21" customFormat="1" x14ac:dyDescent="0.25">
      <c r="A46" s="59">
        <v>3</v>
      </c>
      <c r="B46" s="60"/>
      <c r="C46" s="61"/>
      <c r="D46" s="5" t="s">
        <v>0</v>
      </c>
      <c r="E46" s="42">
        <f t="shared" ref="E46:G46" si="2">SUM(E47+E51)</f>
        <v>2183600.5100000002</v>
      </c>
      <c r="F46" s="42">
        <f t="shared" si="2"/>
        <v>367005</v>
      </c>
      <c r="G46" s="42">
        <f t="shared" si="2"/>
        <v>2550605.5099999998</v>
      </c>
    </row>
    <row r="47" spans="1:10" s="21" customFormat="1" x14ac:dyDescent="0.25">
      <c r="A47" s="71">
        <v>31</v>
      </c>
      <c r="B47" s="72"/>
      <c r="C47" s="73"/>
      <c r="D47" s="5" t="s">
        <v>1</v>
      </c>
      <c r="E47" s="42">
        <f t="shared" ref="E47:F47" si="3">SUM(E48:E50)</f>
        <v>2113495.85</v>
      </c>
      <c r="F47" s="42">
        <f t="shared" si="3"/>
        <v>362665.8</v>
      </c>
      <c r="G47" s="42">
        <f>SUM(G48:G50)</f>
        <v>2476161.65</v>
      </c>
    </row>
    <row r="48" spans="1:10" x14ac:dyDescent="0.25">
      <c r="A48" s="8">
        <v>3111</v>
      </c>
      <c r="B48" s="9"/>
      <c r="C48" s="10"/>
      <c r="D48" s="4" t="s">
        <v>38</v>
      </c>
      <c r="E48" s="39">
        <v>1750810.2</v>
      </c>
      <c r="F48" s="39">
        <v>300000</v>
      </c>
      <c r="G48" s="39">
        <f>SUM(E48:F48)</f>
        <v>2050810.2</v>
      </c>
    </row>
    <row r="49" spans="1:11" x14ac:dyDescent="0.25">
      <c r="A49" s="8">
        <v>3121</v>
      </c>
      <c r="B49" s="9"/>
      <c r="C49" s="10"/>
      <c r="D49" s="4" t="s">
        <v>39</v>
      </c>
      <c r="E49" s="39">
        <v>73801.97</v>
      </c>
      <c r="F49" s="39">
        <v>15000</v>
      </c>
      <c r="G49" s="39">
        <f>SUM(E49:F49)</f>
        <v>88801.97</v>
      </c>
      <c r="K49" s="15"/>
    </row>
    <row r="50" spans="1:11" x14ac:dyDescent="0.25">
      <c r="A50" s="8">
        <v>3132</v>
      </c>
      <c r="B50" s="9"/>
      <c r="C50" s="10"/>
      <c r="D50" s="4" t="s">
        <v>40</v>
      </c>
      <c r="E50" s="39">
        <v>288883.68</v>
      </c>
      <c r="F50" s="39">
        <v>47665.8</v>
      </c>
      <c r="G50" s="39">
        <f t="shared" ref="G50:G54" si="4">SUM(E50:F50)</f>
        <v>336549.48</v>
      </c>
    </row>
    <row r="51" spans="1:11" s="21" customFormat="1" x14ac:dyDescent="0.25">
      <c r="A51" s="24">
        <v>32</v>
      </c>
      <c r="B51" s="25"/>
      <c r="C51" s="26"/>
      <c r="D51" s="5" t="s">
        <v>5</v>
      </c>
      <c r="E51" s="42">
        <f t="shared" ref="E51" si="5">SUM(E52:E54)</f>
        <v>70104.66</v>
      </c>
      <c r="F51" s="42">
        <f>SUM(F52:F54)</f>
        <v>4339.2</v>
      </c>
      <c r="G51" s="42">
        <f>SUM(E51:F51)</f>
        <v>74443.86</v>
      </c>
    </row>
    <row r="52" spans="1:11" x14ac:dyDescent="0.25">
      <c r="A52" s="8">
        <v>3212</v>
      </c>
      <c r="B52" s="9"/>
      <c r="C52" s="10"/>
      <c r="D52" s="4" t="s">
        <v>41</v>
      </c>
      <c r="E52" s="39">
        <v>65823.63</v>
      </c>
      <c r="F52" s="39">
        <v>3000</v>
      </c>
      <c r="G52" s="39">
        <f t="shared" si="4"/>
        <v>68823.63</v>
      </c>
      <c r="K52" s="15"/>
    </row>
    <row r="53" spans="1:11" x14ac:dyDescent="0.25">
      <c r="A53" s="8">
        <v>3236</v>
      </c>
      <c r="B53" s="9"/>
      <c r="C53" s="10"/>
      <c r="D53" s="4" t="s">
        <v>42</v>
      </c>
      <c r="E53" s="39">
        <v>820.23</v>
      </c>
      <c r="F53" s="39"/>
      <c r="G53" s="39">
        <f t="shared" si="4"/>
        <v>820.23</v>
      </c>
    </row>
    <row r="54" spans="1:11" ht="29.25" customHeight="1" x14ac:dyDescent="0.25">
      <c r="A54" s="8">
        <v>32995</v>
      </c>
      <c r="B54" s="9"/>
      <c r="C54" s="10"/>
      <c r="D54" s="4" t="s">
        <v>43</v>
      </c>
      <c r="E54" s="39">
        <v>3460.8</v>
      </c>
      <c r="F54" s="39">
        <v>1339.2</v>
      </c>
      <c r="G54" s="39">
        <f t="shared" si="4"/>
        <v>4800</v>
      </c>
    </row>
    <row r="56" spans="1:11" ht="25.5" x14ac:dyDescent="0.25">
      <c r="A56" s="59" t="s">
        <v>44</v>
      </c>
      <c r="B56" s="60"/>
      <c r="C56" s="61"/>
      <c r="D56" s="22" t="s">
        <v>45</v>
      </c>
      <c r="E56" s="39"/>
      <c r="F56" s="39"/>
      <c r="G56" s="39"/>
    </row>
    <row r="57" spans="1:11" s="21" customFormat="1" x14ac:dyDescent="0.25">
      <c r="A57" s="59" t="s">
        <v>37</v>
      </c>
      <c r="B57" s="60"/>
      <c r="C57" s="61"/>
      <c r="D57" s="5" t="s">
        <v>85</v>
      </c>
      <c r="E57" s="20">
        <f t="shared" ref="E57" si="6">SUM(E63:E66)</f>
        <v>9480.91</v>
      </c>
      <c r="F57" s="20">
        <f>SUM(F58:F70)</f>
        <v>8299.09</v>
      </c>
      <c r="G57" s="20">
        <f>SUM(E57:F57)</f>
        <v>17780</v>
      </c>
    </row>
    <row r="58" spans="1:11" x14ac:dyDescent="0.25">
      <c r="A58" s="68">
        <v>3111</v>
      </c>
      <c r="B58" s="69"/>
      <c r="C58" s="70"/>
      <c r="D58" s="4" t="s">
        <v>38</v>
      </c>
      <c r="E58" s="17"/>
      <c r="F58" s="17"/>
      <c r="G58" s="17"/>
    </row>
    <row r="59" spans="1:11" x14ac:dyDescent="0.25">
      <c r="A59" s="8">
        <v>3211</v>
      </c>
      <c r="B59" s="9"/>
      <c r="C59" s="10"/>
      <c r="D59" s="4" t="s">
        <v>65</v>
      </c>
      <c r="E59" s="17"/>
      <c r="F59" s="17"/>
      <c r="G59" s="17"/>
    </row>
    <row r="60" spans="1:11" ht="25.5" x14ac:dyDescent="0.25">
      <c r="A60" s="8">
        <v>3212</v>
      </c>
      <c r="B60" s="9"/>
      <c r="C60" s="10"/>
      <c r="D60" s="4" t="s">
        <v>71</v>
      </c>
      <c r="E60" s="17"/>
      <c r="F60" s="17"/>
      <c r="G60" s="17"/>
    </row>
    <row r="61" spans="1:11" x14ac:dyDescent="0.25">
      <c r="A61" s="8">
        <v>3213</v>
      </c>
      <c r="B61" s="9"/>
      <c r="C61" s="10"/>
      <c r="D61" s="4" t="s">
        <v>72</v>
      </c>
      <c r="E61" s="17"/>
      <c r="F61" s="17"/>
      <c r="G61" s="17"/>
    </row>
    <row r="62" spans="1:11" x14ac:dyDescent="0.25">
      <c r="A62" s="8">
        <v>3222</v>
      </c>
      <c r="B62" s="9"/>
      <c r="C62" s="10"/>
      <c r="D62" s="4" t="s">
        <v>13</v>
      </c>
      <c r="E62" s="17"/>
      <c r="F62" s="17"/>
      <c r="G62" s="17"/>
    </row>
    <row r="63" spans="1:11" x14ac:dyDescent="0.25">
      <c r="A63" s="8">
        <v>3231</v>
      </c>
      <c r="B63" s="9"/>
      <c r="C63" s="10"/>
      <c r="D63" s="4" t="s">
        <v>73</v>
      </c>
      <c r="E63" s="17">
        <v>6200</v>
      </c>
      <c r="F63" s="17">
        <v>-6200</v>
      </c>
      <c r="G63" s="17">
        <f>SUM(E63:F63)</f>
        <v>0</v>
      </c>
    </row>
    <row r="64" spans="1:11" x14ac:dyDescent="0.25">
      <c r="A64" s="8">
        <v>3232</v>
      </c>
      <c r="B64" s="9"/>
      <c r="C64" s="10"/>
      <c r="D64" s="4" t="s">
        <v>90</v>
      </c>
      <c r="E64" s="17"/>
      <c r="F64" s="17"/>
      <c r="G64" s="17"/>
    </row>
    <row r="65" spans="1:11" x14ac:dyDescent="0.25">
      <c r="A65" s="8">
        <v>3236</v>
      </c>
      <c r="B65" s="9"/>
      <c r="C65" s="10"/>
      <c r="D65" s="4" t="s">
        <v>75</v>
      </c>
      <c r="E65" s="17"/>
      <c r="F65" s="17"/>
      <c r="G65" s="17"/>
    </row>
    <row r="66" spans="1:11" x14ac:dyDescent="0.25">
      <c r="A66" s="8">
        <v>3237</v>
      </c>
      <c r="B66" s="9"/>
      <c r="C66" s="10"/>
      <c r="D66" s="4" t="s">
        <v>46</v>
      </c>
      <c r="E66" s="17">
        <v>3280.91</v>
      </c>
      <c r="F66" s="17">
        <v>1299.0899999999999</v>
      </c>
      <c r="G66" s="17">
        <f>SUM(E66:F66)</f>
        <v>4580</v>
      </c>
    </row>
    <row r="67" spans="1:11" x14ac:dyDescent="0.25">
      <c r="A67" s="8">
        <v>3238</v>
      </c>
      <c r="B67" s="9"/>
      <c r="C67" s="10"/>
      <c r="D67" s="4" t="s">
        <v>25</v>
      </c>
      <c r="E67" s="17"/>
      <c r="F67" s="17"/>
      <c r="G67" s="17"/>
    </row>
    <row r="68" spans="1:11" x14ac:dyDescent="0.25">
      <c r="A68" s="8">
        <v>3239</v>
      </c>
      <c r="B68" s="9"/>
      <c r="C68" s="10"/>
      <c r="D68" s="4" t="s">
        <v>74</v>
      </c>
      <c r="E68" s="17"/>
      <c r="F68" s="17"/>
      <c r="G68" s="17"/>
      <c r="K68" s="15"/>
    </row>
    <row r="69" spans="1:11" x14ac:dyDescent="0.25">
      <c r="A69" s="8">
        <v>3293</v>
      </c>
      <c r="B69" s="9"/>
      <c r="C69" s="10"/>
      <c r="D69" s="4" t="s">
        <v>28</v>
      </c>
      <c r="E69" s="17"/>
      <c r="F69" s="17"/>
      <c r="G69" s="17"/>
    </row>
    <row r="70" spans="1:11" x14ac:dyDescent="0.25">
      <c r="A70" s="8">
        <v>3722</v>
      </c>
      <c r="B70" s="9"/>
      <c r="C70" s="10"/>
      <c r="D70" s="4" t="s">
        <v>33</v>
      </c>
      <c r="E70" s="17"/>
      <c r="F70" s="17">
        <v>13200</v>
      </c>
      <c r="G70" s="17">
        <f>SUM(E70:F70)</f>
        <v>13200</v>
      </c>
    </row>
    <row r="71" spans="1:11" x14ac:dyDescent="0.25">
      <c r="A71" s="8"/>
      <c r="B71" s="9"/>
      <c r="C71" s="10"/>
      <c r="D71" s="4"/>
      <c r="E71" s="17"/>
      <c r="F71" s="17"/>
      <c r="G71" s="19"/>
      <c r="K71" s="15"/>
    </row>
    <row r="72" spans="1:11" s="21" customFormat="1" x14ac:dyDescent="0.25">
      <c r="A72" s="59" t="s">
        <v>37</v>
      </c>
      <c r="B72" s="60"/>
      <c r="C72" s="61"/>
      <c r="D72" s="5" t="s">
        <v>91</v>
      </c>
      <c r="E72" s="20"/>
      <c r="F72" s="20">
        <f>SUM(F73)</f>
        <v>1300.5</v>
      </c>
      <c r="G72" s="41">
        <f>SUM(G73)</f>
        <v>1300.5</v>
      </c>
    </row>
    <row r="73" spans="1:11" x14ac:dyDescent="0.25">
      <c r="A73" s="8">
        <v>3232</v>
      </c>
      <c r="B73" s="9"/>
      <c r="C73" s="10"/>
      <c r="D73" s="4" t="s">
        <v>92</v>
      </c>
      <c r="E73" s="17"/>
      <c r="F73" s="17">
        <v>1300.5</v>
      </c>
      <c r="G73" s="19">
        <f>SUM(F73)</f>
        <v>1300.5</v>
      </c>
    </row>
    <row r="74" spans="1:11" x14ac:dyDescent="0.25">
      <c r="A74" s="8"/>
      <c r="B74" s="9"/>
      <c r="C74" s="10"/>
      <c r="D74" s="4"/>
      <c r="E74" s="17"/>
      <c r="F74" s="17"/>
      <c r="G74" s="19"/>
    </row>
    <row r="75" spans="1:11" s="21" customFormat="1" x14ac:dyDescent="0.25">
      <c r="A75" s="59" t="s">
        <v>47</v>
      </c>
      <c r="B75" s="60"/>
      <c r="C75" s="61"/>
      <c r="D75" s="5" t="s">
        <v>84</v>
      </c>
      <c r="E75" s="20">
        <f t="shared" ref="E75:G75" si="7">SUM(E76:E81)</f>
        <v>16272.15</v>
      </c>
      <c r="F75" s="20">
        <f t="shared" si="7"/>
        <v>0</v>
      </c>
      <c r="G75" s="20">
        <f t="shared" si="7"/>
        <v>16272.15</v>
      </c>
    </row>
    <row r="76" spans="1:11" x14ac:dyDescent="0.25">
      <c r="A76" s="8">
        <v>3222</v>
      </c>
      <c r="B76" s="9"/>
      <c r="C76" s="10"/>
      <c r="D76" s="4" t="s">
        <v>13</v>
      </c>
      <c r="E76" s="17">
        <v>14700</v>
      </c>
      <c r="F76" s="17"/>
      <c r="G76" s="17">
        <v>14700</v>
      </c>
    </row>
    <row r="77" spans="1:11" x14ac:dyDescent="0.25">
      <c r="A77" s="8">
        <v>3224</v>
      </c>
      <c r="B77" s="9"/>
      <c r="C77" s="10"/>
      <c r="D77" s="4" t="s">
        <v>81</v>
      </c>
      <c r="E77" s="17"/>
      <c r="F77" s="17"/>
      <c r="G77" s="17"/>
    </row>
    <row r="78" spans="1:11" x14ac:dyDescent="0.25">
      <c r="A78" s="8">
        <v>3234</v>
      </c>
      <c r="B78" s="9"/>
      <c r="C78" s="10"/>
      <c r="D78" s="4" t="s">
        <v>21</v>
      </c>
      <c r="E78" s="17"/>
      <c r="F78" s="17"/>
      <c r="G78" s="17"/>
    </row>
    <row r="79" spans="1:11" x14ac:dyDescent="0.25">
      <c r="A79" s="8">
        <v>3237</v>
      </c>
      <c r="B79" s="9"/>
      <c r="C79" s="10"/>
      <c r="D79" s="4" t="s">
        <v>46</v>
      </c>
      <c r="E79" s="17">
        <v>542.15</v>
      </c>
      <c r="F79" s="17"/>
      <c r="G79" s="17">
        <v>542.15</v>
      </c>
    </row>
    <row r="80" spans="1:11" x14ac:dyDescent="0.25">
      <c r="A80" s="8">
        <v>3239</v>
      </c>
      <c r="B80" s="9"/>
      <c r="C80" s="10"/>
      <c r="D80" s="4" t="s">
        <v>74</v>
      </c>
      <c r="E80" s="17"/>
      <c r="F80" s="17"/>
      <c r="G80" s="17"/>
    </row>
    <row r="81" spans="1:7" x14ac:dyDescent="0.25">
      <c r="A81" s="8">
        <v>3299</v>
      </c>
      <c r="B81" s="9"/>
      <c r="C81" s="10"/>
      <c r="D81" s="4" t="s">
        <v>97</v>
      </c>
      <c r="E81" s="17">
        <v>1030</v>
      </c>
      <c r="F81" s="17"/>
      <c r="G81" s="17">
        <v>1030</v>
      </c>
    </row>
    <row r="82" spans="1:7" x14ac:dyDescent="0.25">
      <c r="A82" s="8">
        <v>3431</v>
      </c>
      <c r="B82" s="9"/>
      <c r="C82" s="10"/>
      <c r="D82" s="4" t="s">
        <v>82</v>
      </c>
      <c r="E82" s="17"/>
      <c r="F82" s="17"/>
      <c r="G82" s="19"/>
    </row>
    <row r="83" spans="1:7" x14ac:dyDescent="0.25">
      <c r="A83" s="8">
        <v>3811</v>
      </c>
      <c r="B83" s="9"/>
      <c r="C83" s="10"/>
      <c r="D83" s="4" t="s">
        <v>93</v>
      </c>
      <c r="E83" s="17"/>
      <c r="F83" s="17"/>
      <c r="G83" s="19"/>
    </row>
    <row r="84" spans="1:7" x14ac:dyDescent="0.25">
      <c r="A84" s="8"/>
      <c r="B84" s="9"/>
      <c r="C84" s="10"/>
      <c r="D84" s="4"/>
      <c r="E84" s="17"/>
      <c r="F84" s="17"/>
      <c r="G84" s="19"/>
    </row>
    <row r="85" spans="1:7" x14ac:dyDescent="0.25">
      <c r="A85" s="8"/>
      <c r="B85" s="9"/>
      <c r="C85" s="10"/>
      <c r="D85" s="4"/>
      <c r="E85" s="17"/>
      <c r="F85" s="17"/>
      <c r="G85" s="19"/>
    </row>
    <row r="86" spans="1:7" x14ac:dyDescent="0.25">
      <c r="A86" s="8"/>
      <c r="B86" s="9"/>
      <c r="C86" s="10"/>
      <c r="D86" s="4"/>
      <c r="E86" s="17"/>
      <c r="F86" s="17"/>
      <c r="G86" s="19"/>
    </row>
    <row r="87" spans="1:7" x14ac:dyDescent="0.25">
      <c r="A87" s="8"/>
      <c r="B87" s="9"/>
      <c r="C87" s="10"/>
      <c r="D87" s="4"/>
      <c r="E87" s="17"/>
      <c r="F87" s="17"/>
      <c r="G87" s="19"/>
    </row>
    <row r="88" spans="1:7" x14ac:dyDescent="0.25">
      <c r="A88" s="8"/>
      <c r="B88" s="9"/>
      <c r="C88" s="10"/>
      <c r="D88" s="4"/>
      <c r="E88" s="17"/>
      <c r="F88" s="17"/>
      <c r="G88" s="19"/>
    </row>
    <row r="89" spans="1:7" s="21" customFormat="1" ht="25.5" customHeight="1" x14ac:dyDescent="0.25">
      <c r="A89" s="56" t="s">
        <v>76</v>
      </c>
      <c r="B89" s="57"/>
      <c r="C89" s="58"/>
      <c r="D89" s="5" t="s">
        <v>49</v>
      </c>
      <c r="E89" s="20">
        <f t="shared" ref="E89:G90" si="8">SUM(E90)</f>
        <v>42378.42</v>
      </c>
      <c r="F89" s="20">
        <f>SUM(F93)</f>
        <v>-200</v>
      </c>
      <c r="G89" s="20">
        <f t="shared" si="8"/>
        <v>42378.42</v>
      </c>
    </row>
    <row r="90" spans="1:7" s="21" customFormat="1" ht="25.5" customHeight="1" x14ac:dyDescent="0.25">
      <c r="A90" s="56" t="s">
        <v>37</v>
      </c>
      <c r="B90" s="57"/>
      <c r="C90" s="58"/>
      <c r="D90" s="5" t="s">
        <v>83</v>
      </c>
      <c r="E90" s="20">
        <f t="shared" si="8"/>
        <v>42378.42</v>
      </c>
      <c r="F90" s="20"/>
      <c r="G90" s="20">
        <f t="shared" si="8"/>
        <v>42378.42</v>
      </c>
    </row>
    <row r="91" spans="1:7" x14ac:dyDescent="0.25">
      <c r="A91" s="6">
        <v>4241</v>
      </c>
      <c r="B91" s="7"/>
      <c r="C91" s="4"/>
      <c r="D91" s="4" t="s">
        <v>96</v>
      </c>
      <c r="E91" s="17">
        <v>42378.42</v>
      </c>
      <c r="F91" s="17"/>
      <c r="G91" s="17">
        <v>42378.42</v>
      </c>
    </row>
    <row r="92" spans="1:7" x14ac:dyDescent="0.25">
      <c r="A92" s="6"/>
      <c r="B92" s="7"/>
      <c r="C92" s="4"/>
      <c r="D92" s="4"/>
      <c r="E92" s="17"/>
      <c r="F92" s="17"/>
      <c r="G92" s="17"/>
    </row>
    <row r="93" spans="1:7" s="21" customFormat="1" x14ac:dyDescent="0.25">
      <c r="A93" s="56" t="s">
        <v>47</v>
      </c>
      <c r="B93" s="57"/>
      <c r="C93" s="58"/>
      <c r="D93" s="5" t="s">
        <v>94</v>
      </c>
      <c r="E93" s="20">
        <f t="shared" ref="E93:G93" si="9">SUM(E94:E95)</f>
        <v>750</v>
      </c>
      <c r="F93" s="20">
        <f>SUM(F95)</f>
        <v>-200</v>
      </c>
      <c r="G93" s="20">
        <f t="shared" si="9"/>
        <v>550</v>
      </c>
    </row>
    <row r="94" spans="1:7" s="21" customFormat="1" x14ac:dyDescent="0.25">
      <c r="A94" s="6">
        <v>4221</v>
      </c>
      <c r="B94" s="35"/>
      <c r="C94" s="36"/>
      <c r="D94" s="4" t="s">
        <v>98</v>
      </c>
      <c r="E94" s="17">
        <v>250</v>
      </c>
      <c r="F94" s="17"/>
      <c r="G94" s="17">
        <v>250</v>
      </c>
    </row>
    <row r="95" spans="1:7" x14ac:dyDescent="0.25">
      <c r="A95" s="6">
        <v>4241</v>
      </c>
      <c r="B95" s="7"/>
      <c r="C95" s="4"/>
      <c r="D95" s="4" t="s">
        <v>77</v>
      </c>
      <c r="E95" s="17">
        <v>500</v>
      </c>
      <c r="F95" s="17">
        <v>-200</v>
      </c>
      <c r="G95" s="17">
        <f>SUM(E95:F95)</f>
        <v>300</v>
      </c>
    </row>
    <row r="96" spans="1:7" x14ac:dyDescent="0.25">
      <c r="A96" s="8"/>
      <c r="B96" s="9"/>
      <c r="C96" s="10"/>
      <c r="D96" s="4"/>
      <c r="E96" s="17"/>
      <c r="F96" s="17"/>
      <c r="G96" s="19"/>
    </row>
    <row r="97" spans="1:7" s="21" customFormat="1" ht="25.5" x14ac:dyDescent="0.25">
      <c r="A97" s="56" t="s">
        <v>78</v>
      </c>
      <c r="B97" s="57"/>
      <c r="C97" s="58"/>
      <c r="D97" s="5" t="s">
        <v>79</v>
      </c>
      <c r="E97" s="20">
        <f t="shared" ref="E97" si="10">SUM(E98)</f>
        <v>26835</v>
      </c>
      <c r="F97" s="20"/>
      <c r="G97" s="20">
        <f>SUM(E97:F97)</f>
        <v>26835</v>
      </c>
    </row>
    <row r="98" spans="1:7" s="21" customFormat="1" x14ac:dyDescent="0.25">
      <c r="A98" s="59" t="s">
        <v>37</v>
      </c>
      <c r="B98" s="60"/>
      <c r="C98" s="61"/>
      <c r="D98" s="5" t="s">
        <v>83</v>
      </c>
      <c r="E98" s="20">
        <f t="shared" ref="E98" si="11">SUM(E99:E101)</f>
        <v>26835</v>
      </c>
      <c r="F98" s="20"/>
      <c r="G98" s="20">
        <f>SUM(E98:F98)</f>
        <v>26835</v>
      </c>
    </row>
    <row r="99" spans="1:7" x14ac:dyDescent="0.25">
      <c r="A99" s="65">
        <v>3111</v>
      </c>
      <c r="B99" s="66"/>
      <c r="C99" s="67"/>
      <c r="D99" s="4" t="s">
        <v>38</v>
      </c>
      <c r="E99" s="17">
        <v>22717.5</v>
      </c>
      <c r="F99" s="17"/>
      <c r="G99" s="17">
        <f>SUM(E99:F99)</f>
        <v>22717.5</v>
      </c>
    </row>
    <row r="100" spans="1:7" x14ac:dyDescent="0.25">
      <c r="A100" s="6">
        <v>3121</v>
      </c>
      <c r="B100" s="33"/>
      <c r="C100" s="34"/>
      <c r="D100" s="4" t="s">
        <v>63</v>
      </c>
      <c r="E100" s="17">
        <v>900</v>
      </c>
      <c r="F100" s="17"/>
      <c r="G100" s="17">
        <f>SUM(E100:F100)</f>
        <v>900</v>
      </c>
    </row>
    <row r="101" spans="1:7" x14ac:dyDescent="0.25">
      <c r="A101" s="6">
        <v>3132</v>
      </c>
      <c r="B101" s="33"/>
      <c r="C101" s="34"/>
      <c r="D101" s="4" t="s">
        <v>80</v>
      </c>
      <c r="E101" s="17">
        <v>3217.5</v>
      </c>
      <c r="F101" s="17"/>
      <c r="G101" s="17">
        <f>SUM(E101:F101)</f>
        <v>3217.5</v>
      </c>
    </row>
    <row r="102" spans="1:7" x14ac:dyDescent="0.25">
      <c r="A102" s="6">
        <v>3212</v>
      </c>
      <c r="B102" s="33"/>
      <c r="C102" s="34"/>
      <c r="D102" s="4" t="s">
        <v>41</v>
      </c>
      <c r="E102" s="17"/>
      <c r="F102" s="17"/>
      <c r="G102" s="17"/>
    </row>
    <row r="103" spans="1:7" x14ac:dyDescent="0.25">
      <c r="A103" s="65">
        <v>3222</v>
      </c>
      <c r="B103" s="66"/>
      <c r="C103" s="67"/>
      <c r="D103" s="4" t="s">
        <v>13</v>
      </c>
      <c r="E103" s="17"/>
      <c r="F103" s="17"/>
      <c r="G103" s="17"/>
    </row>
    <row r="104" spans="1:7" x14ac:dyDescent="0.25">
      <c r="A104" s="6"/>
      <c r="B104" s="7"/>
      <c r="C104" s="4"/>
      <c r="D104" s="4"/>
      <c r="E104" s="17"/>
      <c r="F104" s="17"/>
      <c r="G104" s="19"/>
    </row>
    <row r="105" spans="1:7" s="21" customFormat="1" ht="25.5" customHeight="1" x14ac:dyDescent="0.25">
      <c r="A105" s="56" t="s">
        <v>55</v>
      </c>
      <c r="B105" s="57"/>
      <c r="C105" s="58"/>
      <c r="D105" s="5" t="s">
        <v>56</v>
      </c>
      <c r="E105" s="20">
        <f t="shared" ref="E105:G106" si="12">SUM(E106)</f>
        <v>10667.06</v>
      </c>
      <c r="F105" s="20"/>
      <c r="G105" s="20">
        <f t="shared" si="12"/>
        <v>10667.06</v>
      </c>
    </row>
    <row r="106" spans="1:7" s="21" customFormat="1" ht="25.5" customHeight="1" x14ac:dyDescent="0.25">
      <c r="A106" s="59" t="s">
        <v>57</v>
      </c>
      <c r="B106" s="60"/>
      <c r="C106" s="61"/>
      <c r="D106" s="5" t="s">
        <v>87</v>
      </c>
      <c r="E106" s="20">
        <f t="shared" si="12"/>
        <v>10667.06</v>
      </c>
      <c r="F106" s="20"/>
      <c r="G106" s="20">
        <f t="shared" si="12"/>
        <v>10667.06</v>
      </c>
    </row>
    <row r="107" spans="1:7" x14ac:dyDescent="0.25">
      <c r="A107" s="6">
        <v>3238</v>
      </c>
      <c r="B107" s="7"/>
      <c r="C107" s="4"/>
      <c r="D107" s="4" t="s">
        <v>25</v>
      </c>
      <c r="E107" s="17">
        <v>10667.06</v>
      </c>
      <c r="F107" s="17"/>
      <c r="G107" s="17">
        <v>10667.06</v>
      </c>
    </row>
    <row r="108" spans="1:7" x14ac:dyDescent="0.25">
      <c r="A108" s="6"/>
      <c r="B108" s="7"/>
      <c r="C108" s="4"/>
      <c r="D108" s="4"/>
      <c r="E108" s="17"/>
      <c r="F108" s="17"/>
      <c r="G108" s="19"/>
    </row>
    <row r="109" spans="1:7" s="21" customFormat="1" ht="21" customHeight="1" x14ac:dyDescent="0.25">
      <c r="A109" s="59" t="s">
        <v>58</v>
      </c>
      <c r="B109" s="60"/>
      <c r="C109" s="61"/>
      <c r="D109" s="5" t="s">
        <v>59</v>
      </c>
      <c r="E109" s="20">
        <f t="shared" ref="E109:G110" si="13">SUM(E110)</f>
        <v>4318</v>
      </c>
      <c r="F109" s="20"/>
      <c r="G109" s="20">
        <f t="shared" si="13"/>
        <v>4318</v>
      </c>
    </row>
    <row r="110" spans="1:7" s="21" customFormat="1" x14ac:dyDescent="0.25">
      <c r="A110" s="59" t="s">
        <v>60</v>
      </c>
      <c r="B110" s="60"/>
      <c r="C110" s="61"/>
      <c r="D110" s="5" t="s">
        <v>88</v>
      </c>
      <c r="E110" s="20">
        <f t="shared" si="13"/>
        <v>4318</v>
      </c>
      <c r="F110" s="20"/>
      <c r="G110" s="20">
        <f t="shared" si="13"/>
        <v>4318</v>
      </c>
    </row>
    <row r="111" spans="1:7" x14ac:dyDescent="0.25">
      <c r="A111" s="6">
        <v>3222</v>
      </c>
      <c r="B111" s="7"/>
      <c r="C111" s="4"/>
      <c r="D111" s="4" t="s">
        <v>13</v>
      </c>
      <c r="E111" s="17">
        <v>4318</v>
      </c>
      <c r="F111" s="17"/>
      <c r="G111" s="17">
        <v>4318</v>
      </c>
    </row>
    <row r="112" spans="1:7" x14ac:dyDescent="0.25">
      <c r="A112" s="6"/>
      <c r="B112" s="7"/>
      <c r="C112" s="4"/>
      <c r="D112" s="4"/>
      <c r="E112" s="17"/>
      <c r="F112" s="17"/>
      <c r="G112" s="19"/>
    </row>
    <row r="113" spans="1:10" x14ac:dyDescent="0.25">
      <c r="A113" s="11"/>
      <c r="B113" s="12"/>
      <c r="C113" s="5"/>
      <c r="D113" s="7"/>
      <c r="E113" s="40"/>
      <c r="F113" s="14"/>
      <c r="G113" s="17"/>
      <c r="H113" s="37"/>
      <c r="I113" s="37"/>
      <c r="J113" s="38"/>
    </row>
    <row r="114" spans="1:10" s="21" customFormat="1" x14ac:dyDescent="0.25">
      <c r="A114" s="24"/>
      <c r="B114" s="25"/>
      <c r="C114" s="26"/>
      <c r="D114" s="12"/>
      <c r="E114" s="20"/>
      <c r="F114" s="20"/>
      <c r="G114" s="41"/>
    </row>
    <row r="115" spans="1:10" s="21" customFormat="1" x14ac:dyDescent="0.25">
      <c r="A115" s="62" t="s">
        <v>47</v>
      </c>
      <c r="B115" s="63"/>
      <c r="C115" s="64"/>
      <c r="D115" s="23" t="s">
        <v>94</v>
      </c>
      <c r="E115" s="20">
        <v>1989.88</v>
      </c>
      <c r="F115" s="20"/>
      <c r="G115" s="41">
        <v>1989.88</v>
      </c>
    </row>
    <row r="116" spans="1:10" x14ac:dyDescent="0.25">
      <c r="A116" s="8">
        <v>5445</v>
      </c>
      <c r="B116" s="9"/>
      <c r="C116" s="10"/>
      <c r="D116" s="4" t="s">
        <v>48</v>
      </c>
      <c r="E116" s="17">
        <v>1989.88</v>
      </c>
      <c r="F116" s="17"/>
      <c r="G116" s="19">
        <v>1989.88</v>
      </c>
    </row>
    <row r="117" spans="1:10" x14ac:dyDescent="0.25">
      <c r="A117" s="8"/>
      <c r="B117" s="9"/>
      <c r="C117" s="10"/>
      <c r="D117" s="4"/>
      <c r="E117" s="17"/>
      <c r="F117" s="17"/>
      <c r="G117" s="19"/>
    </row>
    <row r="118" spans="1:10" ht="25.5" x14ac:dyDescent="0.25">
      <c r="A118" s="59" t="s">
        <v>61</v>
      </c>
      <c r="B118" s="60"/>
      <c r="C118" s="61"/>
      <c r="D118" s="22" t="s">
        <v>62</v>
      </c>
      <c r="E118" s="42">
        <f>SUM(E126+E119)</f>
        <v>41126.65</v>
      </c>
      <c r="F118" s="42">
        <f>SUM(F119+F126)</f>
        <v>23123.23</v>
      </c>
      <c r="G118" s="42">
        <f>SUM(G119+G126)</f>
        <v>64249.880000000005</v>
      </c>
      <c r="I118" s="15"/>
    </row>
    <row r="119" spans="1:10" x14ac:dyDescent="0.25">
      <c r="A119" s="82" t="s">
        <v>60</v>
      </c>
      <c r="B119" s="83"/>
      <c r="C119" s="84"/>
      <c r="D119" s="23" t="s">
        <v>83</v>
      </c>
      <c r="E119" s="42">
        <f t="shared" ref="E119:G119" si="14">SUM(E120:E124)</f>
        <v>23826.65</v>
      </c>
      <c r="F119" s="42">
        <f>SUM(F120:F122)</f>
        <v>9187.5</v>
      </c>
      <c r="G119" s="42">
        <f t="shared" si="14"/>
        <v>33014.15</v>
      </c>
      <c r="I119" s="15"/>
    </row>
    <row r="120" spans="1:10" x14ac:dyDescent="0.25">
      <c r="A120" s="29">
        <v>3111</v>
      </c>
      <c r="B120" s="30"/>
      <c r="C120" s="28"/>
      <c r="D120" s="28" t="s">
        <v>38</v>
      </c>
      <c r="E120" s="39">
        <v>14014.08</v>
      </c>
      <c r="F120" s="39">
        <v>7500</v>
      </c>
      <c r="G120" s="39">
        <f>SUM(E120:F120)</f>
        <v>21514.080000000002</v>
      </c>
    </row>
    <row r="121" spans="1:10" x14ac:dyDescent="0.25">
      <c r="A121" s="29">
        <v>3121</v>
      </c>
      <c r="B121" s="30"/>
      <c r="C121" s="28"/>
      <c r="D121" s="28" t="s">
        <v>63</v>
      </c>
      <c r="E121" s="39">
        <v>3150</v>
      </c>
      <c r="F121" s="39">
        <v>450</v>
      </c>
      <c r="G121" s="39">
        <f>SUM(E121:F121)</f>
        <v>3600</v>
      </c>
    </row>
    <row r="122" spans="1:10" x14ac:dyDescent="0.25">
      <c r="A122" s="29">
        <v>3132</v>
      </c>
      <c r="B122" s="30"/>
      <c r="C122" s="28"/>
      <c r="D122" s="28" t="s">
        <v>64</v>
      </c>
      <c r="E122" s="39">
        <v>2312.5700000000002</v>
      </c>
      <c r="F122" s="39">
        <v>1237.5</v>
      </c>
      <c r="G122" s="39">
        <f>SUM(E122:F122)</f>
        <v>3550.07</v>
      </c>
      <c r="J122" s="15"/>
    </row>
    <row r="123" spans="1:10" x14ac:dyDescent="0.25">
      <c r="A123" s="29">
        <v>3211</v>
      </c>
      <c r="B123" s="31"/>
      <c r="C123" s="32"/>
      <c r="D123" s="28" t="s">
        <v>65</v>
      </c>
      <c r="E123" s="39">
        <v>450</v>
      </c>
      <c r="F123" s="39"/>
      <c r="G123" s="39">
        <v>450</v>
      </c>
    </row>
    <row r="124" spans="1:10" x14ac:dyDescent="0.25">
      <c r="A124" s="29">
        <v>3212</v>
      </c>
      <c r="B124" s="30"/>
      <c r="C124" s="28"/>
      <c r="D124" s="28" t="s">
        <v>66</v>
      </c>
      <c r="E124" s="39">
        <v>3900</v>
      </c>
      <c r="F124" s="39"/>
      <c r="G124" s="39">
        <v>3900</v>
      </c>
      <c r="J124" s="15"/>
    </row>
    <row r="125" spans="1:10" x14ac:dyDescent="0.25">
      <c r="A125" s="29"/>
      <c r="B125" s="30"/>
      <c r="C125" s="28"/>
      <c r="D125" s="28"/>
      <c r="E125" s="39"/>
      <c r="F125" s="39"/>
      <c r="G125" s="39"/>
    </row>
    <row r="126" spans="1:10" x14ac:dyDescent="0.25">
      <c r="A126" s="82" t="s">
        <v>57</v>
      </c>
      <c r="B126" s="83"/>
      <c r="C126" s="84"/>
      <c r="D126" s="51" t="s">
        <v>87</v>
      </c>
      <c r="E126" s="42">
        <f>SUM(E127:E129)</f>
        <v>17300</v>
      </c>
      <c r="F126" s="42">
        <f>SUM(F127:F129)</f>
        <v>13935.73</v>
      </c>
      <c r="G126" s="42">
        <f>SUM(E126:F126)</f>
        <v>31235.73</v>
      </c>
    </row>
    <row r="127" spans="1:10" x14ac:dyDescent="0.25">
      <c r="A127" s="29">
        <v>3111</v>
      </c>
      <c r="B127" s="30"/>
      <c r="C127" s="28"/>
      <c r="D127" s="28" t="s">
        <v>38</v>
      </c>
      <c r="E127" s="39">
        <v>14850</v>
      </c>
      <c r="F127" s="39">
        <v>11189.13</v>
      </c>
      <c r="G127" s="39">
        <f>SUM(E127:F127)</f>
        <v>26039.129999999997</v>
      </c>
    </row>
    <row r="128" spans="1:10" x14ac:dyDescent="0.25">
      <c r="A128" s="29">
        <v>3121</v>
      </c>
      <c r="B128" s="30"/>
      <c r="C128" s="28"/>
      <c r="D128" s="28" t="s">
        <v>63</v>
      </c>
      <c r="E128" s="39"/>
      <c r="F128" s="39">
        <v>900</v>
      </c>
      <c r="G128" s="39">
        <f>SUM(F128)</f>
        <v>900</v>
      </c>
    </row>
    <row r="129" spans="1:7" x14ac:dyDescent="0.25">
      <c r="A129" s="29">
        <v>3132</v>
      </c>
      <c r="B129" s="30"/>
      <c r="C129" s="28"/>
      <c r="D129" s="28" t="s">
        <v>64</v>
      </c>
      <c r="E129" s="39">
        <v>2450</v>
      </c>
      <c r="F129" s="39">
        <v>1846.6</v>
      </c>
      <c r="G129" s="39">
        <f>SUM(E129:F129)</f>
        <v>4296.6000000000004</v>
      </c>
    </row>
    <row r="130" spans="1:7" x14ac:dyDescent="0.25">
      <c r="A130" s="8"/>
      <c r="B130" s="9"/>
      <c r="C130" s="10"/>
      <c r="D130" s="4"/>
      <c r="E130" s="17"/>
      <c r="F130" s="17"/>
      <c r="G130" s="19"/>
    </row>
    <row r="132" spans="1:7" ht="23.85" customHeight="1" x14ac:dyDescent="0.25">
      <c r="A132" s="59" t="s">
        <v>50</v>
      </c>
      <c r="B132" s="60"/>
      <c r="C132" s="61"/>
      <c r="D132" s="22" t="s">
        <v>51</v>
      </c>
      <c r="E132" s="42">
        <v>104030</v>
      </c>
      <c r="F132" s="42">
        <f>SUM(F134)</f>
        <v>25170</v>
      </c>
      <c r="G132" s="42">
        <f>SUM(E132:F132)</f>
        <v>129200</v>
      </c>
    </row>
    <row r="133" spans="1:7" s="21" customFormat="1" x14ac:dyDescent="0.25">
      <c r="A133" s="62" t="s">
        <v>37</v>
      </c>
      <c r="B133" s="63"/>
      <c r="C133" s="64"/>
      <c r="D133" s="23" t="s">
        <v>6</v>
      </c>
      <c r="E133" s="42">
        <v>104030</v>
      </c>
      <c r="F133" s="42">
        <f>SUM(F134)</f>
        <v>25170</v>
      </c>
      <c r="G133" s="42">
        <f>SUM(E133:F133)</f>
        <v>129200</v>
      </c>
    </row>
    <row r="134" spans="1:7" ht="22.5" customHeight="1" x14ac:dyDescent="0.25">
      <c r="A134" s="65">
        <v>3222</v>
      </c>
      <c r="B134" s="66"/>
      <c r="C134" s="67"/>
      <c r="D134" s="4" t="s">
        <v>13</v>
      </c>
      <c r="E134" s="39">
        <v>104030</v>
      </c>
      <c r="F134" s="39">
        <v>25170</v>
      </c>
      <c r="G134" s="39">
        <f>SUM(E134:F134)</f>
        <v>129200</v>
      </c>
    </row>
    <row r="135" spans="1:7" ht="22.5" customHeight="1" x14ac:dyDescent="0.25">
      <c r="A135" s="6"/>
      <c r="B135" s="7"/>
      <c r="C135" s="4"/>
      <c r="D135" s="4"/>
      <c r="E135" s="39"/>
      <c r="F135" s="39"/>
      <c r="G135" s="39"/>
    </row>
    <row r="136" spans="1:7" ht="28.15" customHeight="1" x14ac:dyDescent="0.25">
      <c r="A136" s="59" t="s">
        <v>52</v>
      </c>
      <c r="B136" s="60"/>
      <c r="C136" s="61"/>
      <c r="D136" s="22" t="s">
        <v>53</v>
      </c>
      <c r="E136" s="39"/>
      <c r="F136" s="39"/>
      <c r="G136" s="39"/>
    </row>
    <row r="137" spans="1:7" s="21" customFormat="1" x14ac:dyDescent="0.25">
      <c r="A137" s="62" t="s">
        <v>54</v>
      </c>
      <c r="B137" s="63"/>
      <c r="C137" s="64"/>
      <c r="D137" s="23" t="s">
        <v>89</v>
      </c>
      <c r="E137" s="42">
        <v>14700</v>
      </c>
      <c r="F137" s="42"/>
      <c r="G137" s="42">
        <v>14700</v>
      </c>
    </row>
    <row r="138" spans="1:7" x14ac:dyDescent="0.25">
      <c r="A138" s="65">
        <v>3222</v>
      </c>
      <c r="B138" s="66"/>
      <c r="C138" s="67"/>
      <c r="D138" s="4" t="s">
        <v>13</v>
      </c>
      <c r="E138" s="39">
        <v>14700</v>
      </c>
      <c r="F138" s="39"/>
      <c r="G138" s="39">
        <v>14700</v>
      </c>
    </row>
    <row r="139" spans="1:7" x14ac:dyDescent="0.25">
      <c r="A139" s="85"/>
      <c r="B139" s="86"/>
      <c r="C139" s="87"/>
      <c r="D139" s="4"/>
      <c r="E139" s="39"/>
      <c r="F139" s="39"/>
      <c r="G139" s="39"/>
    </row>
    <row r="140" spans="1:7" ht="25.5" customHeight="1" x14ac:dyDescent="0.25">
      <c r="A140" s="56" t="s">
        <v>109</v>
      </c>
      <c r="B140" s="57"/>
      <c r="C140" s="58"/>
      <c r="D140" s="5" t="s">
        <v>110</v>
      </c>
      <c r="E140" s="39"/>
      <c r="F140" s="39">
        <v>149.30000000000001</v>
      </c>
      <c r="G140" s="39">
        <f>SUM(F140)</f>
        <v>149.30000000000001</v>
      </c>
    </row>
    <row r="141" spans="1:7" ht="25.5" customHeight="1" x14ac:dyDescent="0.25">
      <c r="A141" s="56" t="s">
        <v>112</v>
      </c>
      <c r="B141" s="57"/>
      <c r="C141" s="58"/>
      <c r="D141" s="5"/>
      <c r="E141" s="39"/>
      <c r="F141" s="39"/>
      <c r="G141" s="39"/>
    </row>
    <row r="142" spans="1:7" s="21" customFormat="1" ht="15.75" customHeight="1" x14ac:dyDescent="0.25">
      <c r="A142" s="56" t="s">
        <v>111</v>
      </c>
      <c r="B142" s="57"/>
      <c r="C142" s="58"/>
      <c r="D142" s="5"/>
      <c r="E142" s="42"/>
      <c r="F142" s="42">
        <f>SUM(F140:F141)</f>
        <v>149.30000000000001</v>
      </c>
      <c r="G142" s="42">
        <f>SUM(F142)</f>
        <v>149.30000000000001</v>
      </c>
    </row>
    <row r="143" spans="1:7" x14ac:dyDescent="0.25">
      <c r="A143" s="85">
        <v>3236</v>
      </c>
      <c r="B143" s="86"/>
      <c r="C143" s="87"/>
      <c r="D143" s="4" t="s">
        <v>42</v>
      </c>
      <c r="E143" s="39"/>
      <c r="F143" s="39">
        <v>44.79</v>
      </c>
      <c r="G143" s="39">
        <f>SUM(F143)</f>
        <v>44.79</v>
      </c>
    </row>
    <row r="144" spans="1:7" x14ac:dyDescent="0.25">
      <c r="A144" s="85">
        <v>3237</v>
      </c>
      <c r="B144" s="86"/>
      <c r="C144" s="87"/>
      <c r="D144" s="4" t="s">
        <v>24</v>
      </c>
      <c r="E144" s="39"/>
      <c r="F144" s="39">
        <v>104.51</v>
      </c>
      <c r="G144" s="39">
        <f>SUM(F144)</f>
        <v>104.51</v>
      </c>
    </row>
    <row r="145" spans="1:7" x14ac:dyDescent="0.25">
      <c r="A145" s="47"/>
      <c r="B145" s="33"/>
      <c r="C145" s="34"/>
      <c r="D145" s="4"/>
      <c r="E145" s="39"/>
      <c r="F145" s="39"/>
      <c r="G145" s="39"/>
    </row>
    <row r="146" spans="1:7" ht="24" customHeight="1" x14ac:dyDescent="0.25">
      <c r="A146" s="56" t="s">
        <v>104</v>
      </c>
      <c r="B146" s="57"/>
      <c r="C146" s="58"/>
      <c r="D146" s="5" t="s">
        <v>114</v>
      </c>
      <c r="E146" s="39"/>
      <c r="F146" s="42">
        <f>SUM(F148)</f>
        <v>11951.49</v>
      </c>
      <c r="G146" s="42">
        <f>SUM(G148)</f>
        <v>11951.49</v>
      </c>
    </row>
    <row r="147" spans="1:7" x14ac:dyDescent="0.25">
      <c r="A147" s="48" t="s">
        <v>105</v>
      </c>
      <c r="B147" s="49"/>
      <c r="C147" s="50"/>
      <c r="D147" s="4"/>
      <c r="E147" s="39"/>
      <c r="F147" s="39"/>
      <c r="G147" s="39"/>
    </row>
    <row r="148" spans="1:7" x14ac:dyDescent="0.25">
      <c r="A148" s="85">
        <v>4511</v>
      </c>
      <c r="B148" s="86"/>
      <c r="C148" s="87"/>
      <c r="D148" s="4" t="s">
        <v>106</v>
      </c>
      <c r="E148" s="39"/>
      <c r="F148" s="39">
        <v>11951.49</v>
      </c>
      <c r="G148" s="39">
        <v>11951.49</v>
      </c>
    </row>
    <row r="149" spans="1:7" x14ac:dyDescent="0.25">
      <c r="A149" s="6"/>
      <c r="B149" s="7"/>
      <c r="C149" s="4"/>
      <c r="D149" s="4"/>
      <c r="E149" s="39"/>
      <c r="F149" s="39"/>
      <c r="G149" s="39"/>
    </row>
    <row r="150" spans="1:7" ht="27.75" customHeight="1" x14ac:dyDescent="0.25">
      <c r="A150" s="56" t="s">
        <v>107</v>
      </c>
      <c r="B150" s="57"/>
      <c r="C150" s="58"/>
      <c r="D150" s="5" t="s">
        <v>108</v>
      </c>
      <c r="E150" s="39"/>
      <c r="F150" s="42">
        <f>SUM(F152)</f>
        <v>24025</v>
      </c>
      <c r="G150" s="42">
        <f>SUM(F150)</f>
        <v>24025</v>
      </c>
    </row>
    <row r="151" spans="1:7" x14ac:dyDescent="0.25">
      <c r="A151" s="88" t="s">
        <v>57</v>
      </c>
      <c r="B151" s="89"/>
      <c r="C151" s="90"/>
      <c r="D151" s="4"/>
      <c r="E151" s="39"/>
      <c r="F151" s="39"/>
      <c r="G151" s="39"/>
    </row>
    <row r="152" spans="1:7" x14ac:dyDescent="0.25">
      <c r="A152" s="85">
        <v>4511</v>
      </c>
      <c r="B152" s="86"/>
      <c r="C152" s="87"/>
      <c r="D152" s="4" t="s">
        <v>106</v>
      </c>
      <c r="E152" s="39"/>
      <c r="F152" s="39">
        <v>24025</v>
      </c>
      <c r="G152" s="39">
        <v>24025</v>
      </c>
    </row>
    <row r="153" spans="1:7" x14ac:dyDescent="0.25">
      <c r="A153" s="6"/>
      <c r="B153" s="7"/>
      <c r="C153" s="4"/>
      <c r="D153" s="4"/>
      <c r="E153" s="39"/>
      <c r="F153" s="39"/>
      <c r="G153" s="39"/>
    </row>
    <row r="154" spans="1:7" x14ac:dyDescent="0.25">
      <c r="A154" s="6"/>
      <c r="B154" s="7"/>
      <c r="C154" s="4"/>
      <c r="D154" s="4"/>
      <c r="E154" s="39"/>
      <c r="F154" s="39"/>
      <c r="G154" s="39"/>
    </row>
    <row r="155" spans="1:7" x14ac:dyDescent="0.25">
      <c r="A155" s="6"/>
      <c r="B155" s="7"/>
      <c r="C155" s="4"/>
      <c r="D155" s="4"/>
      <c r="E155" s="39"/>
      <c r="F155" s="39"/>
      <c r="G155" s="39"/>
    </row>
    <row r="156" spans="1:7" s="45" customFormat="1" ht="40.35" customHeight="1" x14ac:dyDescent="0.25">
      <c r="A156" s="79" t="s">
        <v>99</v>
      </c>
      <c r="B156" s="80"/>
      <c r="C156" s="81"/>
      <c r="D156" s="43"/>
      <c r="E156" s="44">
        <v>2858626.81</v>
      </c>
      <c r="F156" s="44">
        <f>SUM(F150+F146+F140+F132+F118+F89+F72+F57+F45+F9)</f>
        <v>466590.85</v>
      </c>
      <c r="G156" s="44">
        <f>SUM(E156:F156)</f>
        <v>3325217.66</v>
      </c>
    </row>
    <row r="157" spans="1:7" ht="19.7" customHeight="1" x14ac:dyDescent="0.25"/>
    <row r="158" spans="1:7" ht="15.75" x14ac:dyDescent="0.25">
      <c r="A158" s="52" t="s">
        <v>115</v>
      </c>
      <c r="B158" s="53"/>
      <c r="C158" s="53"/>
      <c r="D158" s="53"/>
    </row>
    <row r="159" spans="1:7" ht="15.75" x14ac:dyDescent="0.25">
      <c r="A159" s="52" t="s">
        <v>116</v>
      </c>
      <c r="B159" s="53"/>
      <c r="C159" s="53"/>
      <c r="D159" s="53"/>
      <c r="F159" s="55"/>
      <c r="G159" s="55"/>
    </row>
    <row r="160" spans="1:7" x14ac:dyDescent="0.25">
      <c r="A160" s="54"/>
      <c r="B160" s="54"/>
      <c r="C160" s="54"/>
      <c r="D160" s="54"/>
    </row>
    <row r="161" spans="1:7" ht="15.75" x14ac:dyDescent="0.25">
      <c r="A161" s="52" t="s">
        <v>117</v>
      </c>
      <c r="B161" s="53"/>
      <c r="C161" s="53"/>
      <c r="D161" s="53"/>
      <c r="F161" s="55"/>
      <c r="G161" s="55"/>
    </row>
  </sheetData>
  <mergeCells count="61">
    <mergeCell ref="A143:C143"/>
    <mergeCell ref="A144:C144"/>
    <mergeCell ref="A141:C141"/>
    <mergeCell ref="A126:C126"/>
    <mergeCell ref="A138:C138"/>
    <mergeCell ref="A156:C156"/>
    <mergeCell ref="A118:C118"/>
    <mergeCell ref="A119:C119"/>
    <mergeCell ref="A132:C132"/>
    <mergeCell ref="A133:C133"/>
    <mergeCell ref="A134:C134"/>
    <mergeCell ref="A136:C136"/>
    <mergeCell ref="A137:C137"/>
    <mergeCell ref="A139:C139"/>
    <mergeCell ref="A146:C146"/>
    <mergeCell ref="A148:C148"/>
    <mergeCell ref="A150:C150"/>
    <mergeCell ref="A151:C151"/>
    <mergeCell ref="A152:C152"/>
    <mergeCell ref="A140:C140"/>
    <mergeCell ref="A142:C142"/>
    <mergeCell ref="A1:G1"/>
    <mergeCell ref="A3:G3"/>
    <mergeCell ref="A5:C5"/>
    <mergeCell ref="A8:C8"/>
    <mergeCell ref="A9:C9"/>
    <mergeCell ref="A42:C42"/>
    <mergeCell ref="A41:C41"/>
    <mergeCell ref="A57:C57"/>
    <mergeCell ref="A58:C58"/>
    <mergeCell ref="A6:C6"/>
    <mergeCell ref="A7:C7"/>
    <mergeCell ref="A29:C29"/>
    <mergeCell ref="A10:C10"/>
    <mergeCell ref="A39:C39"/>
    <mergeCell ref="A40:C40"/>
    <mergeCell ref="A44:C44"/>
    <mergeCell ref="A45:C45"/>
    <mergeCell ref="A46:C46"/>
    <mergeCell ref="A47:C47"/>
    <mergeCell ref="A56:C56"/>
    <mergeCell ref="A105:C105"/>
    <mergeCell ref="A109:C109"/>
    <mergeCell ref="A72:C72"/>
    <mergeCell ref="A93:C93"/>
    <mergeCell ref="A115:C115"/>
    <mergeCell ref="A75:C75"/>
    <mergeCell ref="A106:C106"/>
    <mergeCell ref="A110:C110"/>
    <mergeCell ref="A89:C89"/>
    <mergeCell ref="A90:C90"/>
    <mergeCell ref="A97:C97"/>
    <mergeCell ref="A99:C99"/>
    <mergeCell ref="A103:C103"/>
    <mergeCell ref="A98:C98"/>
    <mergeCell ref="A158:D158"/>
    <mergeCell ref="A159:D159"/>
    <mergeCell ref="A160:D160"/>
    <mergeCell ref="A161:D161"/>
    <mergeCell ref="F159:G159"/>
    <mergeCell ref="F161:G16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OSZiF Otocac</cp:lastModifiedBy>
  <cp:lastPrinted>2024-04-16T12:05:43Z</cp:lastPrinted>
  <dcterms:created xsi:type="dcterms:W3CDTF">2022-08-12T12:51:27Z</dcterms:created>
  <dcterms:modified xsi:type="dcterms:W3CDTF">2024-04-19T05:30:55Z</dcterms:modified>
</cp:coreProperties>
</file>