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" l="1"/>
  <c r="L155" i="1"/>
  <c r="M158" i="1"/>
  <c r="L157" i="1"/>
  <c r="M157" i="1" s="1"/>
  <c r="L52" i="1"/>
  <c r="L51" i="1" s="1"/>
  <c r="L10" i="1"/>
  <c r="L9" i="1" s="1"/>
  <c r="L8" i="1" s="1"/>
  <c r="L80" i="1"/>
  <c r="L79" i="1" s="1"/>
  <c r="L84" i="1"/>
  <c r="L78" i="1" s="1"/>
  <c r="M85" i="1"/>
  <c r="M103" i="1"/>
  <c r="L100" i="1"/>
  <c r="L99" i="1" s="1"/>
  <c r="M102" i="1"/>
  <c r="M101" i="1"/>
  <c r="L90" i="1"/>
  <c r="L89" i="1" s="1"/>
  <c r="L91" i="1"/>
  <c r="M106" i="1"/>
  <c r="M105" i="1"/>
  <c r="M104" i="1"/>
  <c r="L147" i="1"/>
  <c r="M148" i="1"/>
  <c r="L144" i="1"/>
  <c r="M164" i="1"/>
  <c r="M163" i="1"/>
  <c r="L16" i="1"/>
  <c r="K13" i="1"/>
  <c r="M13" i="1" s="1"/>
  <c r="L162" i="1"/>
  <c r="M100" i="1" l="1"/>
  <c r="M162" i="1"/>
  <c r="M99" i="1"/>
  <c r="L98" i="1"/>
  <c r="M98" i="1" s="1"/>
  <c r="L143" i="1"/>
  <c r="M147" i="1"/>
  <c r="H168" i="1"/>
  <c r="I168" i="1" s="1"/>
  <c r="K168" i="1" s="1"/>
  <c r="M168" i="1" s="1"/>
  <c r="I167" i="1"/>
  <c r="K167" i="1" s="1"/>
  <c r="M167" i="1" s="1"/>
  <c r="I166" i="1"/>
  <c r="K166" i="1" s="1"/>
  <c r="M166" i="1" s="1"/>
  <c r="I162" i="1"/>
  <c r="K162" i="1" s="1"/>
  <c r="H162" i="1"/>
  <c r="K161" i="1"/>
  <c r="M161" i="1" s="1"/>
  <c r="K160" i="1"/>
  <c r="J159" i="1"/>
  <c r="I159" i="1"/>
  <c r="I156" i="1"/>
  <c r="K156" i="1" s="1"/>
  <c r="M156" i="1" s="1"/>
  <c r="M155" i="1" s="1"/>
  <c r="H155" i="1"/>
  <c r="I155" i="1" s="1"/>
  <c r="K155" i="1" s="1"/>
  <c r="K154" i="1"/>
  <c r="M154" i="1" s="1"/>
  <c r="K153" i="1"/>
  <c r="M153" i="1" s="1"/>
  <c r="I152" i="1"/>
  <c r="K152" i="1" s="1"/>
  <c r="M152" i="1" s="1"/>
  <c r="G152" i="1"/>
  <c r="G151" i="1" s="1"/>
  <c r="G150" i="1" s="1"/>
  <c r="I151" i="1"/>
  <c r="K151" i="1" s="1"/>
  <c r="M151" i="1" s="1"/>
  <c r="I146" i="1"/>
  <c r="K146" i="1" s="1"/>
  <c r="M146" i="1" s="1"/>
  <c r="J145" i="1"/>
  <c r="J144" i="1" s="1"/>
  <c r="J143" i="1" s="1"/>
  <c r="G145" i="1"/>
  <c r="I145" i="1" s="1"/>
  <c r="G144" i="1"/>
  <c r="G143" i="1" s="1"/>
  <c r="F139" i="1"/>
  <c r="F138" i="1" s="1"/>
  <c r="E139" i="1"/>
  <c r="E138" i="1" s="1"/>
  <c r="E134" i="1"/>
  <c r="E129" i="1" s="1"/>
  <c r="I86" i="1"/>
  <c r="K86" i="1" s="1"/>
  <c r="I85" i="1"/>
  <c r="H84" i="1"/>
  <c r="G84" i="1"/>
  <c r="E125" i="1"/>
  <c r="K122" i="1"/>
  <c r="M122" i="1" s="1"/>
  <c r="I120" i="1"/>
  <c r="K120" i="1" s="1"/>
  <c r="M120" i="1" s="1"/>
  <c r="G120" i="1"/>
  <c r="G119" i="1" s="1"/>
  <c r="F120" i="1"/>
  <c r="F119" i="1" s="1"/>
  <c r="E120" i="1"/>
  <c r="E119" i="1" s="1"/>
  <c r="K113" i="1"/>
  <c r="M113" i="1" s="1"/>
  <c r="K112" i="1"/>
  <c r="M112" i="1" s="1"/>
  <c r="I111" i="1"/>
  <c r="K111" i="1" s="1"/>
  <c r="M111" i="1" s="1"/>
  <c r="G111" i="1"/>
  <c r="G110" i="1" s="1"/>
  <c r="F111" i="1"/>
  <c r="F110" i="1" s="1"/>
  <c r="E111" i="1"/>
  <c r="E110" i="1" s="1"/>
  <c r="K97" i="1"/>
  <c r="M97" i="1" s="1"/>
  <c r="K96" i="1"/>
  <c r="M96" i="1" s="1"/>
  <c r="J95" i="1"/>
  <c r="K94" i="1"/>
  <c r="M94" i="1" s="1"/>
  <c r="K93" i="1"/>
  <c r="M93" i="1" s="1"/>
  <c r="K92" i="1"/>
  <c r="M92" i="1" s="1"/>
  <c r="J91" i="1"/>
  <c r="K91" i="1" s="1"/>
  <c r="M91" i="1" s="1"/>
  <c r="I82" i="1"/>
  <c r="K82" i="1" s="1"/>
  <c r="M82" i="1" s="1"/>
  <c r="I81" i="1"/>
  <c r="K81" i="1" s="1"/>
  <c r="M81" i="1" s="1"/>
  <c r="G80" i="1"/>
  <c r="G79" i="1" s="1"/>
  <c r="G78" i="1" s="1"/>
  <c r="F80" i="1"/>
  <c r="F79" i="1" s="1"/>
  <c r="F78" i="1" s="1"/>
  <c r="E79" i="1"/>
  <c r="F74" i="1"/>
  <c r="F73" i="1" s="1"/>
  <c r="E74" i="1"/>
  <c r="E73" i="1" s="1"/>
  <c r="F68" i="1"/>
  <c r="E68" i="1"/>
  <c r="F64" i="1"/>
  <c r="F63" i="1" s="1"/>
  <c r="E63" i="1"/>
  <c r="K58" i="1"/>
  <c r="M58" i="1" s="1"/>
  <c r="I57" i="1"/>
  <c r="K57" i="1" s="1"/>
  <c r="M57" i="1" s="1"/>
  <c r="G57" i="1"/>
  <c r="K53" i="1"/>
  <c r="M53" i="1" s="1"/>
  <c r="K52" i="1"/>
  <c r="M52" i="1" s="1"/>
  <c r="J52" i="1"/>
  <c r="J51" i="1" s="1"/>
  <c r="K51" i="1" s="1"/>
  <c r="M51" i="1" s="1"/>
  <c r="E51" i="1"/>
  <c r="I48" i="1"/>
  <c r="K48" i="1" s="1"/>
  <c r="M48" i="1" s="1"/>
  <c r="H47" i="1"/>
  <c r="H46" i="1" s="1"/>
  <c r="G47" i="1"/>
  <c r="G46" i="1" s="1"/>
  <c r="F47" i="1"/>
  <c r="F46" i="1" s="1"/>
  <c r="E46" i="1"/>
  <c r="K38" i="1"/>
  <c r="M38" i="1" s="1"/>
  <c r="I37" i="1"/>
  <c r="K37" i="1" s="1"/>
  <c r="M37" i="1" s="1"/>
  <c r="H37" i="1"/>
  <c r="G37" i="1"/>
  <c r="G35" i="1" s="1"/>
  <c r="F37" i="1"/>
  <c r="F35" i="1" s="1"/>
  <c r="E37" i="1"/>
  <c r="H35" i="1"/>
  <c r="E35" i="1"/>
  <c r="K33" i="1"/>
  <c r="M33" i="1" s="1"/>
  <c r="K32" i="1"/>
  <c r="M32" i="1" s="1"/>
  <c r="K31" i="1"/>
  <c r="M31" i="1" s="1"/>
  <c r="G31" i="1"/>
  <c r="F31" i="1"/>
  <c r="E31" i="1"/>
  <c r="H30" i="1"/>
  <c r="I26" i="1"/>
  <c r="H24" i="1"/>
  <c r="I24" i="1" s="1"/>
  <c r="F24" i="1"/>
  <c r="E24" i="1"/>
  <c r="I21" i="1"/>
  <c r="K21" i="1" s="1"/>
  <c r="M21" i="1" s="1"/>
  <c r="I20" i="1"/>
  <c r="K20" i="1" s="1"/>
  <c r="M20" i="1" s="1"/>
  <c r="H18" i="1"/>
  <c r="I18" i="1" s="1"/>
  <c r="K18" i="1" s="1"/>
  <c r="M18" i="1" s="1"/>
  <c r="F18" i="1"/>
  <c r="E18" i="1"/>
  <c r="E16" i="1" s="1"/>
  <c r="I14" i="1"/>
  <c r="I12" i="1"/>
  <c r="K12" i="1" s="1"/>
  <c r="M12" i="1" s="1"/>
  <c r="K11" i="1"/>
  <c r="M11" i="1" s="1"/>
  <c r="H10" i="1"/>
  <c r="H9" i="1" s="1"/>
  <c r="G10" i="1"/>
  <c r="G9" i="1" s="1"/>
  <c r="G8" i="1" s="1"/>
  <c r="F10" i="1"/>
  <c r="F9" i="1" s="1"/>
  <c r="E10" i="1"/>
  <c r="E9" i="1" s="1"/>
  <c r="J90" i="1" l="1"/>
  <c r="J89" i="1" s="1"/>
  <c r="K89" i="1" s="1"/>
  <c r="M10" i="1"/>
  <c r="M9" i="1" s="1"/>
  <c r="F16" i="1"/>
  <c r="M95" i="1"/>
  <c r="M90" i="1" s="1"/>
  <c r="G30" i="1"/>
  <c r="G169" i="1" s="1"/>
  <c r="I169" i="1" s="1"/>
  <c r="K84" i="1"/>
  <c r="M84" i="1" s="1"/>
  <c r="M86" i="1"/>
  <c r="K159" i="1"/>
  <c r="M160" i="1"/>
  <c r="M159" i="1" s="1"/>
  <c r="F62" i="1"/>
  <c r="F8" i="1"/>
  <c r="E30" i="1"/>
  <c r="I110" i="1"/>
  <c r="K110" i="1" s="1"/>
  <c r="M110" i="1" s="1"/>
  <c r="L88" i="1"/>
  <c r="L169" i="1" s="1"/>
  <c r="H16" i="1"/>
  <c r="I16" i="1" s="1"/>
  <c r="K16" i="1" s="1"/>
  <c r="M16" i="1" s="1"/>
  <c r="H8" i="1"/>
  <c r="I84" i="1"/>
  <c r="I119" i="1"/>
  <c r="K119" i="1" s="1"/>
  <c r="M119" i="1" s="1"/>
  <c r="E8" i="1"/>
  <c r="I10" i="1"/>
  <c r="I9" i="1" s="1"/>
  <c r="K9" i="1" s="1"/>
  <c r="F30" i="1"/>
  <c r="I47" i="1"/>
  <c r="E124" i="1"/>
  <c r="I150" i="1"/>
  <c r="K150" i="1" s="1"/>
  <c r="M150" i="1" s="1"/>
  <c r="I30" i="1"/>
  <c r="K30" i="1" s="1"/>
  <c r="M30" i="1" s="1"/>
  <c r="I8" i="1"/>
  <c r="K8" i="1" s="1"/>
  <c r="M8" i="1" s="1"/>
  <c r="K10" i="1"/>
  <c r="K145" i="1"/>
  <c r="M145" i="1" s="1"/>
  <c r="I144" i="1"/>
  <c r="K14" i="1"/>
  <c r="M14" i="1" s="1"/>
  <c r="I35" i="1"/>
  <c r="K35" i="1" s="1"/>
  <c r="M35" i="1" s="1"/>
  <c r="I80" i="1"/>
  <c r="K95" i="1"/>
  <c r="K90" i="1" l="1"/>
  <c r="M89" i="1"/>
  <c r="K88" i="1"/>
  <c r="M88" i="1" s="1"/>
  <c r="E169" i="1"/>
  <c r="K47" i="1"/>
  <c r="I46" i="1"/>
  <c r="J169" i="1"/>
  <c r="K169" i="1" s="1"/>
  <c r="M169" i="1" s="1"/>
  <c r="K80" i="1"/>
  <c r="M80" i="1" s="1"/>
  <c r="I79" i="1"/>
  <c r="K144" i="1"/>
  <c r="M144" i="1" s="1"/>
  <c r="M143" i="1" s="1"/>
  <c r="I143" i="1"/>
  <c r="K143" i="1" s="1"/>
  <c r="M47" i="1" l="1"/>
  <c r="M46" i="1" s="1"/>
  <c r="K46" i="1"/>
  <c r="I78" i="1"/>
  <c r="K79" i="1"/>
  <c r="M79" i="1" l="1"/>
  <c r="K78" i="1"/>
  <c r="M78" i="1" s="1"/>
</calcChain>
</file>

<file path=xl/sharedStrings.xml><?xml version="1.0" encoding="utf-8"?>
<sst xmlns="http://schemas.openxmlformats.org/spreadsheetml/2006/main" count="206" uniqueCount="93">
  <si>
    <t>III. IZMJENE I DOPUNE FINANCIJSKOG PLANA PRORAČUNSKOG KORISNIKA JEDINICE LOKALNE I PODRUČNE (REGIONALNE) SAMOUPRAVE 
ZA 2023. GODINU</t>
  </si>
  <si>
    <t>II. POSEBNI DIO</t>
  </si>
  <si>
    <t>KORISNIK: OSNOVNA ŠKOLA ZRINSKIH I FRANKOPANA, OTOČAC</t>
  </si>
  <si>
    <t>Šifra</t>
  </si>
  <si>
    <t xml:space="preserve">Naziv </t>
  </si>
  <si>
    <t>Izvršenje 2021.</t>
  </si>
  <si>
    <t>Plan 2022.</t>
  </si>
  <si>
    <t>Plan za 2023.</t>
  </si>
  <si>
    <t>Povećanje/smanjenje</t>
  </si>
  <si>
    <t>I Izmjene i dopune</t>
  </si>
  <si>
    <t>II Izmjene i dopune</t>
  </si>
  <si>
    <t>III Izmjene i dopune</t>
  </si>
  <si>
    <t>PROGRAM 3050</t>
  </si>
  <si>
    <t>Osnovno školstvo standard</t>
  </si>
  <si>
    <t>Aktivnost A3050-01</t>
  </si>
  <si>
    <t>Osiguranje uvjeta rada OŠ-minimalni standar</t>
  </si>
  <si>
    <t>Izvor financiranja 12</t>
  </si>
  <si>
    <t>Naziv izvora financiranja</t>
  </si>
  <si>
    <t>Rashodi poslovanja</t>
  </si>
  <si>
    <t>Rashodi za zaposlene</t>
  </si>
  <si>
    <t>Materijalni rashodi</t>
  </si>
  <si>
    <t>Financijski rashodi</t>
  </si>
  <si>
    <t>Naknade građanima i kuć u naravi</t>
  </si>
  <si>
    <t>Kapitalni projekt K3050-02</t>
  </si>
  <si>
    <t>Kapitalni izdaci iz decentralizacije</t>
  </si>
  <si>
    <t>Rashodi za nabavu nefinancijske imovine</t>
  </si>
  <si>
    <t>Rashodi za nabavu proizvedene dugotrajne imovine</t>
  </si>
  <si>
    <t>Dodatna ulaganja na građ. Objektima</t>
  </si>
  <si>
    <t>Izvor financiranja 17</t>
  </si>
  <si>
    <t>Aktivnost A3050-04</t>
  </si>
  <si>
    <t>Odgojno obrazovno, administrativno i tehničko osoblje</t>
  </si>
  <si>
    <t>Izvor financiranja 51</t>
  </si>
  <si>
    <t>Naknade građ, i kućanstvima</t>
  </si>
  <si>
    <t>Kapitalni projekt K3060-02</t>
  </si>
  <si>
    <t xml:space="preserve">Kapitalni izdaci iznad standarda </t>
  </si>
  <si>
    <t>Knjige</t>
  </si>
  <si>
    <t>PROGRAM 3060</t>
  </si>
  <si>
    <t>Osnovno školstvo iznad standarda- vlastiti prihodi</t>
  </si>
  <si>
    <t>Aktivnost A3060-01</t>
  </si>
  <si>
    <t>Djelatnost osnovnih škola iznad standarda</t>
  </si>
  <si>
    <t>Izvor financiranja 31</t>
  </si>
  <si>
    <t>Uredska oprema i namještaj</t>
  </si>
  <si>
    <t>Dodatna ulaganja na građevinskim objektima</t>
  </si>
  <si>
    <t>Izdaci za otplatu zajmova</t>
  </si>
  <si>
    <t>Izdaci za otplatu zajmova-leasing</t>
  </si>
  <si>
    <t>PROGRAM 3070</t>
  </si>
  <si>
    <t>Razvojni i ostali projekti i programi</t>
  </si>
  <si>
    <t>Tekući projektT-3070-11</t>
  </si>
  <si>
    <t>Obrazovanje jednakih mogućnosti II</t>
  </si>
  <si>
    <t>Izvor financiranja 54</t>
  </si>
  <si>
    <t>Izvor financiranja 11</t>
  </si>
  <si>
    <t>Izvor financiranja 13</t>
  </si>
  <si>
    <t>Tekući projektT-3070-12</t>
  </si>
  <si>
    <t>Obrazovanje jednakih mogućnosti III</t>
  </si>
  <si>
    <t>Obrazovanje jednakih mogućnosti IV</t>
  </si>
  <si>
    <t>Plaće za red. Rad</t>
  </si>
  <si>
    <t>Ost. rashodi za zaposlene</t>
  </si>
  <si>
    <t>Doprinos osnovno ZO</t>
  </si>
  <si>
    <t>Službena putovanja</t>
  </si>
  <si>
    <t>Naknade za prij. na posao</t>
  </si>
  <si>
    <t>Tekući projektT-3070-04</t>
  </si>
  <si>
    <t>Pilot projekt e-škole</t>
  </si>
  <si>
    <t>Tekući projektT-3070-05</t>
  </si>
  <si>
    <t>Shema školskog voća</t>
  </si>
  <si>
    <t>Tekući projektT-3070-09</t>
  </si>
  <si>
    <t>Projekt "Obrok za sve"</t>
  </si>
  <si>
    <t>PROGRAM 3070-122</t>
  </si>
  <si>
    <t xml:space="preserve">Tekući projekt T-3070-12 </t>
  </si>
  <si>
    <t>Obrazovanje jedn.mogućnosti III</t>
  </si>
  <si>
    <t>3111 Plaće za red rad</t>
  </si>
  <si>
    <t>3132 Doprinosi ZO na pl.</t>
  </si>
  <si>
    <t>Tekući projektT-3070-10</t>
  </si>
  <si>
    <t>Projekt "Obrok za sve 2 "</t>
  </si>
  <si>
    <t>Projekt "Obrok za sve 3 "</t>
  </si>
  <si>
    <t>Osnovno školstvo iznad standarda- produženi boravak</t>
  </si>
  <si>
    <t>Projekt K_3070-14 Projekt fotonaponska elektrana  OŠ Otočac Izvor financiranja 11</t>
  </si>
  <si>
    <t>4511 Dod.ulaganja na nefin imovini</t>
  </si>
  <si>
    <t>Projekt Izrada projektno tehničke dokumentacije OŠ Otočac Izvor financiranja 17</t>
  </si>
  <si>
    <t>Projekt Izrada projektno tehničke dokumentacije OŠ Otočac Izvor financiranja 501</t>
  </si>
  <si>
    <t>4511 Dod ulaganja na građ. Objektima</t>
  </si>
  <si>
    <t>Projekt K_3070-15 uređenje igral. PŠ Švica Izvor Financiranja 17</t>
  </si>
  <si>
    <t>SVEUKUPNO</t>
  </si>
  <si>
    <t>RAVNATELJICA:</t>
  </si>
  <si>
    <t>Jasminka Devčić, prof.</t>
  </si>
  <si>
    <t>KLASA: 400-02/23-01/01</t>
  </si>
  <si>
    <t>Projekt K_3070-16 uređenje igral. PŠ Sinac Izvor financiranja 31</t>
  </si>
  <si>
    <t>Projekt K_3070-16 uređenje igral. PŠ Sinac Izvor financiranja 11, 17 i 31</t>
  </si>
  <si>
    <t>Projekt K_3070-16 uređenje igral. PŠ Sinac Izvor financiranja  11</t>
  </si>
  <si>
    <t>Projekt K_3070-16 uređenje igral. PŠ Sinac Izvor financiranja 17</t>
  </si>
  <si>
    <t>Izvor financiranja 501</t>
  </si>
  <si>
    <t>Projekt K_3070-14 Projekt fotonaponska elektrana  OŠ Otočac Izvor financiranja 13</t>
  </si>
  <si>
    <t>URBROJ:  2125-21-01-23-17</t>
  </si>
  <si>
    <t>U Otočcu,     27.12.2023.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</si>
</sst>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0" fillId="0" borderId="5" xfId="0" applyNumberFormat="1" applyBorder="1"/>
    <xf numFmtId="0" fontId="0" fillId="0" borderId="5" xfId="0" applyBorder="1"/>
    <xf numFmtId="0" fontId="7" fillId="3" borderId="4" xfId="0" applyFont="1" applyFill="1" applyBorder="1" applyAlignment="1">
      <alignment horizontal="left" vertical="center" wrapText="1"/>
    </xf>
    <xf numFmtId="4" fontId="6" fillId="3" borderId="4" xfId="0" applyNumberFormat="1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horizontal="right"/>
    </xf>
    <xf numFmtId="3" fontId="6" fillId="3" borderId="5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4" fontId="7" fillId="3" borderId="5" xfId="0" applyNumberFormat="1" applyFont="1" applyFill="1" applyBorder="1" applyAlignment="1">
      <alignment horizontal="right"/>
    </xf>
    <xf numFmtId="4" fontId="9" fillId="0" borderId="5" xfId="0" applyNumberFormat="1" applyFont="1" applyBorder="1"/>
    <xf numFmtId="0" fontId="10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0" borderId="5" xfId="0" applyFont="1" applyBorder="1"/>
    <xf numFmtId="4" fontId="6" fillId="3" borderId="5" xfId="0" applyNumberFormat="1" applyFont="1" applyFill="1" applyBorder="1" applyAlignment="1">
      <alignment horizontal="right" vertical="top"/>
    </xf>
    <xf numFmtId="4" fontId="7" fillId="3" borderId="5" xfId="0" applyNumberFormat="1" applyFont="1" applyFill="1" applyBorder="1"/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6" fillId="3" borderId="6" xfId="0" applyFont="1" applyFill="1" applyBorder="1" applyAlignment="1">
      <alignment horizontal="left" vertical="center" wrapText="1"/>
    </xf>
    <xf numFmtId="4" fontId="0" fillId="0" borderId="4" xfId="0" applyNumberFormat="1" applyBorder="1"/>
    <xf numFmtId="0" fontId="6" fillId="3" borderId="5" xfId="0" applyFont="1" applyFill="1" applyBorder="1" applyAlignment="1">
      <alignment horizontal="left" vertical="center" wrapText="1"/>
    </xf>
    <xf numFmtId="4" fontId="2" fillId="0" borderId="5" xfId="0" applyNumberFormat="1" applyFont="1" applyBorder="1"/>
    <xf numFmtId="0" fontId="2" fillId="0" borderId="0" xfId="0" applyFont="1"/>
    <xf numFmtId="0" fontId="9" fillId="0" borderId="0" xfId="0" applyFont="1"/>
    <xf numFmtId="4" fontId="1" fillId="0" borderId="5" xfId="0" applyNumberFormat="1" applyFont="1" applyBorder="1"/>
    <xf numFmtId="0" fontId="0" fillId="0" borderId="0" xfId="0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6"/>
  <sheetViews>
    <sheetView tabSelected="1" workbookViewId="0">
      <selection activeCell="A174" sqref="A174:C174"/>
    </sheetView>
  </sheetViews>
  <sheetFormatPr defaultRowHeight="15" x14ac:dyDescent="0.25"/>
  <cols>
    <col min="4" max="4" width="13.7109375" customWidth="1"/>
    <col min="5" max="5" width="12.42578125" customWidth="1"/>
    <col min="6" max="6" width="12.28515625" customWidth="1"/>
    <col min="7" max="7" width="12.7109375" customWidth="1"/>
    <col min="8" max="8" width="13.42578125" customWidth="1"/>
    <col min="9" max="9" width="15.7109375" customWidth="1"/>
    <col min="10" max="10" width="12" customWidth="1"/>
    <col min="11" max="11" width="16.42578125" customWidth="1"/>
    <col min="12" max="12" width="15" customWidth="1"/>
    <col min="13" max="13" width="19.28515625" customWidth="1"/>
    <col min="15" max="15" width="10.140625" bestFit="1" customWidth="1"/>
    <col min="16" max="16" width="11.7109375" bestFit="1" customWidth="1"/>
  </cols>
  <sheetData>
    <row r="1" spans="1:15" ht="15.75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1"/>
    </row>
    <row r="2" spans="1:15" ht="18" x14ac:dyDescent="0.25">
      <c r="A2" s="2"/>
      <c r="B2" s="2"/>
      <c r="C2" s="2"/>
      <c r="D2" s="2"/>
      <c r="E2" s="3"/>
      <c r="F2" s="3"/>
      <c r="G2" s="3"/>
      <c r="H2" s="4"/>
      <c r="I2" s="5"/>
      <c r="J2" s="1"/>
    </row>
    <row r="3" spans="1:15" ht="15.75" x14ac:dyDescent="0.25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1"/>
    </row>
    <row r="4" spans="1:15" ht="45.75" customHeight="1" x14ac:dyDescent="0.25">
      <c r="A4" s="84" t="s">
        <v>2</v>
      </c>
      <c r="B4" s="84"/>
      <c r="C4" s="84"/>
      <c r="D4" s="84"/>
      <c r="E4" s="84"/>
      <c r="F4" s="84"/>
      <c r="G4" s="3"/>
      <c r="H4" s="4"/>
      <c r="I4" s="5"/>
      <c r="J4" s="1"/>
    </row>
    <row r="5" spans="1:15" ht="25.5" x14ac:dyDescent="0.25">
      <c r="A5" s="85" t="s">
        <v>3</v>
      </c>
      <c r="B5" s="86"/>
      <c r="C5" s="87"/>
      <c r="D5" s="6" t="s">
        <v>4</v>
      </c>
      <c r="E5" s="7" t="s">
        <v>5</v>
      </c>
      <c r="F5" s="8" t="s">
        <v>6</v>
      </c>
      <c r="G5" s="8" t="s">
        <v>7</v>
      </c>
      <c r="H5" s="8" t="s">
        <v>8</v>
      </c>
      <c r="I5" s="9" t="s">
        <v>9</v>
      </c>
      <c r="J5" s="8" t="s">
        <v>8</v>
      </c>
      <c r="K5" s="9" t="s">
        <v>10</v>
      </c>
      <c r="L5" s="8" t="s">
        <v>8</v>
      </c>
      <c r="M5" s="9" t="s">
        <v>11</v>
      </c>
    </row>
    <row r="6" spans="1:15" x14ac:dyDescent="0.25">
      <c r="A6" s="10"/>
      <c r="B6" s="11"/>
      <c r="C6" s="12"/>
      <c r="D6" s="6"/>
      <c r="E6" s="7"/>
      <c r="F6" s="8"/>
      <c r="G6" s="8"/>
      <c r="H6" s="8"/>
      <c r="I6" s="9"/>
      <c r="J6" s="13"/>
      <c r="K6" s="14"/>
      <c r="L6" s="13"/>
      <c r="M6" s="14"/>
    </row>
    <row r="7" spans="1:15" ht="38.25" x14ac:dyDescent="0.25">
      <c r="A7" s="54" t="s">
        <v>12</v>
      </c>
      <c r="B7" s="55"/>
      <c r="C7" s="56"/>
      <c r="D7" s="15" t="s">
        <v>13</v>
      </c>
      <c r="E7" s="16"/>
      <c r="F7" s="17"/>
      <c r="G7" s="17"/>
      <c r="H7" s="17"/>
      <c r="I7" s="18"/>
      <c r="J7" s="13"/>
      <c r="K7" s="14"/>
      <c r="L7" s="13"/>
      <c r="M7" s="14"/>
    </row>
    <row r="8" spans="1:15" ht="51" x14ac:dyDescent="0.25">
      <c r="A8" s="54" t="s">
        <v>14</v>
      </c>
      <c r="B8" s="55"/>
      <c r="C8" s="56"/>
      <c r="D8" s="15" t="s">
        <v>15</v>
      </c>
      <c r="E8" s="19">
        <f>SUM(E9+E18)</f>
        <v>319130.84999999998</v>
      </c>
      <c r="F8" s="20">
        <f>SUM(F9+F16)</f>
        <v>465735.86000000004</v>
      </c>
      <c r="G8" s="20">
        <f>SUM(G9)</f>
        <v>404853.95</v>
      </c>
      <c r="H8" s="20">
        <f>SUM(H9+H18)</f>
        <v>173.46000000000004</v>
      </c>
      <c r="I8" s="20">
        <f>SUM(G8:H8)</f>
        <v>405027.41000000003</v>
      </c>
      <c r="J8" s="21"/>
      <c r="K8" s="21">
        <f t="shared" ref="K8:K14" si="0">SUM(I8)</f>
        <v>405027.41000000003</v>
      </c>
      <c r="L8" s="21">
        <f>SUM(L9)</f>
        <v>12393.940000000006</v>
      </c>
      <c r="M8" s="21">
        <f>SUM(K8:L8)</f>
        <v>417421.35000000003</v>
      </c>
      <c r="O8" s="1"/>
    </row>
    <row r="9" spans="1:15" ht="25.5" x14ac:dyDescent="0.25">
      <c r="A9" s="64" t="s">
        <v>16</v>
      </c>
      <c r="B9" s="65"/>
      <c r="C9" s="66"/>
      <c r="D9" s="22" t="s">
        <v>17</v>
      </c>
      <c r="E9" s="19">
        <f>SUM(E10)</f>
        <v>290609.42</v>
      </c>
      <c r="F9" s="20">
        <f>SUM(F10)</f>
        <v>397823.91000000003</v>
      </c>
      <c r="G9" s="20">
        <f>SUM(G10)</f>
        <v>404853.95</v>
      </c>
      <c r="H9" s="20">
        <f t="shared" ref="H9:I9" si="1">SUM(H10)</f>
        <v>-2526.54</v>
      </c>
      <c r="I9" s="20">
        <f t="shared" si="1"/>
        <v>402327.43</v>
      </c>
      <c r="J9" s="21"/>
      <c r="K9" s="21">
        <f t="shared" si="0"/>
        <v>402327.43</v>
      </c>
      <c r="L9" s="21">
        <f>SUM(L10+L16)</f>
        <v>12393.940000000006</v>
      </c>
      <c r="M9" s="21">
        <f>SUM(M10+M16)</f>
        <v>417421.37</v>
      </c>
    </row>
    <row r="10" spans="1:15" ht="25.5" x14ac:dyDescent="0.25">
      <c r="A10" s="61">
        <v>3</v>
      </c>
      <c r="B10" s="62"/>
      <c r="C10" s="63"/>
      <c r="D10" s="23" t="s">
        <v>18</v>
      </c>
      <c r="E10" s="16">
        <f>SUM(E11:E14)</f>
        <v>290609.42</v>
      </c>
      <c r="F10" s="17">
        <f>SUM(F11:F14)</f>
        <v>397823.91000000003</v>
      </c>
      <c r="G10" s="17">
        <f>SUM(G12:G14)</f>
        <v>404853.95</v>
      </c>
      <c r="H10" s="17">
        <f>SUM(H11:H14)</f>
        <v>-2526.54</v>
      </c>
      <c r="I10" s="17">
        <f>SUM(I12:I14)</f>
        <v>402327.43</v>
      </c>
      <c r="J10" s="13"/>
      <c r="K10" s="13">
        <f t="shared" si="0"/>
        <v>402327.43</v>
      </c>
      <c r="L10" s="13">
        <f>SUM(L11:L14)</f>
        <v>12814.960000000006</v>
      </c>
      <c r="M10" s="13">
        <f>SUM(M12:M14)</f>
        <v>415142.39</v>
      </c>
      <c r="O10" s="1"/>
    </row>
    <row r="11" spans="1:15" ht="25.5" x14ac:dyDescent="0.25">
      <c r="A11" s="58">
        <v>31</v>
      </c>
      <c r="B11" s="59"/>
      <c r="C11" s="60"/>
      <c r="D11" s="23" t="s">
        <v>19</v>
      </c>
      <c r="E11" s="16">
        <v>0</v>
      </c>
      <c r="F11" s="17"/>
      <c r="G11" s="17"/>
      <c r="H11" s="17"/>
      <c r="I11" s="17"/>
      <c r="J11" s="13"/>
      <c r="K11" s="13">
        <f t="shared" si="0"/>
        <v>0</v>
      </c>
      <c r="L11" s="13"/>
      <c r="M11" s="13">
        <f t="shared" ref="M11" si="2">SUM(K11)</f>
        <v>0</v>
      </c>
    </row>
    <row r="12" spans="1:15" ht="25.5" x14ac:dyDescent="0.25">
      <c r="A12" s="58">
        <v>32</v>
      </c>
      <c r="B12" s="59"/>
      <c r="C12" s="60"/>
      <c r="D12" s="23" t="s">
        <v>20</v>
      </c>
      <c r="E12" s="16">
        <v>180773.18</v>
      </c>
      <c r="F12" s="17">
        <v>250535.98</v>
      </c>
      <c r="G12" s="17">
        <v>257566.02</v>
      </c>
      <c r="H12" s="17">
        <v>-2526.54</v>
      </c>
      <c r="I12" s="17">
        <f>SUM(G12:H12)</f>
        <v>255039.47999999998</v>
      </c>
      <c r="J12" s="13"/>
      <c r="K12" s="13">
        <f t="shared" si="0"/>
        <v>255039.47999999998</v>
      </c>
      <c r="L12" s="13">
        <v>-60372.5</v>
      </c>
      <c r="M12" s="13">
        <f>SUM(K12:L12)</f>
        <v>194666.97999999998</v>
      </c>
    </row>
    <row r="13" spans="1:15" ht="25.5" x14ac:dyDescent="0.25">
      <c r="A13" s="24">
        <v>34</v>
      </c>
      <c r="B13" s="25"/>
      <c r="C13" s="26"/>
      <c r="D13" s="23" t="s">
        <v>21</v>
      </c>
      <c r="E13" s="16">
        <v>1091.24</v>
      </c>
      <c r="F13" s="17">
        <v>1459.95</v>
      </c>
      <c r="G13" s="17">
        <v>1459.95</v>
      </c>
      <c r="H13" s="17"/>
      <c r="I13" s="17">
        <v>1459.97</v>
      </c>
      <c r="J13" s="13"/>
      <c r="K13" s="13">
        <f>SUM(I13:J13)</f>
        <v>1459.97</v>
      </c>
      <c r="L13" s="13">
        <v>-250.5</v>
      </c>
      <c r="M13" s="13">
        <f>SUM(K13:L13)</f>
        <v>1209.47</v>
      </c>
    </row>
    <row r="14" spans="1:15" ht="38.25" x14ac:dyDescent="0.25">
      <c r="A14" s="24">
        <v>37</v>
      </c>
      <c r="B14" s="25"/>
      <c r="C14" s="26"/>
      <c r="D14" s="23" t="s">
        <v>22</v>
      </c>
      <c r="E14" s="16">
        <v>108745</v>
      </c>
      <c r="F14" s="17">
        <v>145827.98000000001</v>
      </c>
      <c r="G14" s="17">
        <v>145827.98000000001</v>
      </c>
      <c r="H14" s="17"/>
      <c r="I14" s="17">
        <f>SUM(G14:H14)</f>
        <v>145827.98000000001</v>
      </c>
      <c r="J14" s="13"/>
      <c r="K14" s="13">
        <f t="shared" si="0"/>
        <v>145827.98000000001</v>
      </c>
      <c r="L14" s="13">
        <v>73437.960000000006</v>
      </c>
      <c r="M14" s="13">
        <f>SUM(K14:L14)</f>
        <v>219265.94</v>
      </c>
    </row>
    <row r="15" spans="1:15" ht="38.25" x14ac:dyDescent="0.25">
      <c r="A15" s="54" t="s">
        <v>12</v>
      </c>
      <c r="B15" s="55"/>
      <c r="C15" s="56"/>
      <c r="D15" s="15" t="s">
        <v>13</v>
      </c>
      <c r="E15" s="16"/>
      <c r="F15" s="17"/>
      <c r="G15" s="17"/>
      <c r="H15" s="17"/>
      <c r="I15" s="17"/>
      <c r="J15" s="13"/>
      <c r="K15" s="14"/>
      <c r="L15" s="13"/>
      <c r="M15" s="14"/>
    </row>
    <row r="16" spans="1:15" ht="51" x14ac:dyDescent="0.25">
      <c r="A16" s="54" t="s">
        <v>23</v>
      </c>
      <c r="B16" s="55"/>
      <c r="C16" s="56"/>
      <c r="D16" s="15" t="s">
        <v>24</v>
      </c>
      <c r="E16" s="19">
        <f>SUM(E18)</f>
        <v>28521.43</v>
      </c>
      <c r="F16" s="20">
        <f>SUM(F18+F24)</f>
        <v>67911.95</v>
      </c>
      <c r="G16" s="20"/>
      <c r="H16" s="20">
        <f>SUM(H18)</f>
        <v>2700</v>
      </c>
      <c r="I16" s="20">
        <f>SUM(H16)</f>
        <v>2700</v>
      </c>
      <c r="J16" s="21"/>
      <c r="K16" s="21">
        <f>SUM(I16:J16)</f>
        <v>2700</v>
      </c>
      <c r="L16" s="21">
        <f>SUM(L17:L18)</f>
        <v>-421.02</v>
      </c>
      <c r="M16" s="21">
        <f>SUM(K16:L16)</f>
        <v>2278.98</v>
      </c>
    </row>
    <row r="17" spans="1:13" ht="25.5" x14ac:dyDescent="0.25">
      <c r="A17" s="79" t="s">
        <v>16</v>
      </c>
      <c r="B17" s="80"/>
      <c r="C17" s="81"/>
      <c r="D17" s="27" t="s">
        <v>17</v>
      </c>
      <c r="E17" s="16"/>
      <c r="F17" s="17"/>
      <c r="G17" s="17"/>
      <c r="H17" s="17"/>
      <c r="I17" s="17"/>
      <c r="J17" s="13"/>
      <c r="K17" s="14"/>
      <c r="L17" s="13"/>
      <c r="M17" s="14"/>
    </row>
    <row r="18" spans="1:13" ht="51" x14ac:dyDescent="0.25">
      <c r="A18" s="54">
        <v>4</v>
      </c>
      <c r="B18" s="55"/>
      <c r="C18" s="56"/>
      <c r="D18" s="15" t="s">
        <v>25</v>
      </c>
      <c r="E18" s="19">
        <f>SUM(E19:E20)</f>
        <v>28521.43</v>
      </c>
      <c r="F18" s="20">
        <f>SUM(F20)</f>
        <v>17320.32</v>
      </c>
      <c r="G18" s="20"/>
      <c r="H18" s="20">
        <f>SUM(H20)</f>
        <v>2700</v>
      </c>
      <c r="I18" s="20">
        <f>SUM(H18)</f>
        <v>2700</v>
      </c>
      <c r="J18" s="21"/>
      <c r="K18" s="21">
        <f>SUM(I18:J18)</f>
        <v>2700</v>
      </c>
      <c r="L18" s="21">
        <v>-421.02</v>
      </c>
      <c r="M18" s="21">
        <f>SUM(K18:L18)</f>
        <v>2278.98</v>
      </c>
    </row>
    <row r="19" spans="1:13" ht="63.75" x14ac:dyDescent="0.25">
      <c r="A19" s="58">
        <v>42</v>
      </c>
      <c r="B19" s="59"/>
      <c r="C19" s="60"/>
      <c r="D19" s="23" t="s">
        <v>26</v>
      </c>
      <c r="E19" s="16">
        <v>26948.66</v>
      </c>
      <c r="F19" s="17"/>
      <c r="G19" s="17"/>
      <c r="H19" s="17"/>
      <c r="I19" s="17"/>
      <c r="J19" s="13"/>
      <c r="K19" s="14"/>
      <c r="L19" s="13"/>
      <c r="M19" s="14"/>
    </row>
    <row r="20" spans="1:13" ht="51" x14ac:dyDescent="0.25">
      <c r="A20" s="58">
        <v>45</v>
      </c>
      <c r="B20" s="59"/>
      <c r="C20" s="60"/>
      <c r="D20" s="23" t="s">
        <v>27</v>
      </c>
      <c r="E20" s="16">
        <v>1572.77</v>
      </c>
      <c r="F20" s="17">
        <v>17320.32</v>
      </c>
      <c r="G20" s="17"/>
      <c r="H20" s="17">
        <v>2700</v>
      </c>
      <c r="I20" s="17">
        <f>SUM(H20)</f>
        <v>2700</v>
      </c>
      <c r="J20" s="13"/>
      <c r="K20" s="13">
        <f>SUM(I20:J20)</f>
        <v>2700</v>
      </c>
      <c r="L20" s="13">
        <v>-421.02</v>
      </c>
      <c r="M20" s="13">
        <f>SUM(K20:L20)</f>
        <v>2278.98</v>
      </c>
    </row>
    <row r="21" spans="1:13" ht="25.5" x14ac:dyDescent="0.25">
      <c r="A21" s="64" t="s">
        <v>28</v>
      </c>
      <c r="B21" s="65"/>
      <c r="C21" s="66"/>
      <c r="D21" s="22" t="s">
        <v>17</v>
      </c>
      <c r="E21" s="19"/>
      <c r="F21" s="20"/>
      <c r="G21" s="20"/>
      <c r="H21" s="20">
        <v>4445</v>
      </c>
      <c r="I21" s="20">
        <f>SUM(H21)</f>
        <v>4445</v>
      </c>
      <c r="J21" s="21"/>
      <c r="K21" s="21">
        <f>SUM(I21:J21)</f>
        <v>4445</v>
      </c>
      <c r="L21" s="21"/>
      <c r="M21" s="21">
        <f>SUM(K21:L21)</f>
        <v>4445</v>
      </c>
    </row>
    <row r="22" spans="1:13" ht="38.25" x14ac:dyDescent="0.25">
      <c r="A22" s="28">
        <v>37</v>
      </c>
      <c r="B22" s="29"/>
      <c r="C22" s="27"/>
      <c r="D22" s="23" t="s">
        <v>22</v>
      </c>
      <c r="E22" s="16"/>
      <c r="F22" s="17"/>
      <c r="G22" s="17"/>
      <c r="H22" s="17">
        <v>4445</v>
      </c>
      <c r="I22" s="17">
        <v>4445</v>
      </c>
      <c r="J22" s="13"/>
      <c r="K22" s="13">
        <v>4445</v>
      </c>
      <c r="L22" s="13"/>
      <c r="M22" s="13">
        <v>4445</v>
      </c>
    </row>
    <row r="23" spans="1:13" x14ac:dyDescent="0.25">
      <c r="A23" s="28"/>
      <c r="B23" s="29"/>
      <c r="C23" s="27"/>
      <c r="D23" s="27"/>
      <c r="E23" s="16"/>
      <c r="F23" s="17"/>
      <c r="G23" s="17"/>
      <c r="H23" s="17"/>
      <c r="I23" s="17"/>
      <c r="J23" s="13"/>
      <c r="K23" s="14"/>
      <c r="L23" s="13"/>
      <c r="M23" s="14"/>
    </row>
    <row r="24" spans="1:13" ht="51" x14ac:dyDescent="0.25">
      <c r="A24" s="54">
        <v>4</v>
      </c>
      <c r="B24" s="55"/>
      <c r="C24" s="56"/>
      <c r="D24" s="15" t="s">
        <v>25</v>
      </c>
      <c r="E24" s="19">
        <f>SUM(E25:E26)</f>
        <v>0</v>
      </c>
      <c r="F24" s="20">
        <f>SUM(F26)</f>
        <v>50591.63</v>
      </c>
      <c r="G24" s="17"/>
      <c r="H24" s="17">
        <f>SUM(H26)</f>
        <v>0</v>
      </c>
      <c r="I24" s="17">
        <f>SUM(H24)</f>
        <v>0</v>
      </c>
      <c r="J24" s="13"/>
      <c r="K24" s="14"/>
      <c r="L24" s="13"/>
      <c r="M24" s="14"/>
    </row>
    <row r="25" spans="1:13" ht="63.75" x14ac:dyDescent="0.25">
      <c r="A25" s="58">
        <v>42</v>
      </c>
      <c r="B25" s="59"/>
      <c r="C25" s="60"/>
      <c r="D25" s="23" t="s">
        <v>26</v>
      </c>
      <c r="E25" s="16"/>
      <c r="F25" s="17"/>
      <c r="G25" s="20"/>
      <c r="H25" s="20"/>
      <c r="I25" s="20"/>
      <c r="J25" s="21"/>
      <c r="K25" s="30"/>
      <c r="L25" s="21"/>
      <c r="M25" s="30"/>
    </row>
    <row r="26" spans="1:13" ht="51" x14ac:dyDescent="0.25">
      <c r="A26" s="58">
        <v>45</v>
      </c>
      <c r="B26" s="59"/>
      <c r="C26" s="60"/>
      <c r="D26" s="23" t="s">
        <v>27</v>
      </c>
      <c r="E26" s="16"/>
      <c r="F26" s="17">
        <v>50591.63</v>
      </c>
      <c r="G26" s="20"/>
      <c r="H26" s="31"/>
      <c r="I26" s="31">
        <f>SUM(H26)</f>
        <v>0</v>
      </c>
      <c r="J26" s="21"/>
      <c r="K26" s="30"/>
      <c r="L26" s="21"/>
      <c r="M26" s="30"/>
    </row>
    <row r="27" spans="1:13" x14ac:dyDescent="0.25">
      <c r="A27" s="24"/>
      <c r="B27" s="25"/>
      <c r="C27" s="26"/>
      <c r="D27" s="23"/>
      <c r="E27" s="16"/>
      <c r="F27" s="17"/>
      <c r="G27" s="20"/>
      <c r="H27" s="32"/>
      <c r="I27" s="20"/>
      <c r="J27" s="21"/>
      <c r="K27" s="30"/>
      <c r="L27" s="21"/>
      <c r="M27" s="30"/>
    </row>
    <row r="28" spans="1:13" ht="38.25" x14ac:dyDescent="0.25">
      <c r="A28" s="54" t="s">
        <v>12</v>
      </c>
      <c r="B28" s="55"/>
      <c r="C28" s="56"/>
      <c r="D28" s="15" t="s">
        <v>13</v>
      </c>
      <c r="E28" s="19"/>
      <c r="F28" s="20"/>
      <c r="G28" s="17"/>
      <c r="H28" s="17"/>
      <c r="I28" s="17"/>
      <c r="J28" s="13"/>
      <c r="K28" s="14"/>
      <c r="L28" s="13"/>
      <c r="M28" s="14"/>
    </row>
    <row r="29" spans="1:13" ht="63.75" x14ac:dyDescent="0.25">
      <c r="A29" s="54" t="s">
        <v>29</v>
      </c>
      <c r="B29" s="55"/>
      <c r="C29" s="56"/>
      <c r="D29" s="15" t="s">
        <v>30</v>
      </c>
      <c r="E29" s="19"/>
      <c r="F29" s="20"/>
      <c r="G29" s="17"/>
      <c r="H29" s="17"/>
      <c r="I29" s="17"/>
      <c r="J29" s="13"/>
      <c r="K29" s="14"/>
      <c r="L29" s="13"/>
      <c r="M29" s="14"/>
    </row>
    <row r="30" spans="1:13" ht="25.5" x14ac:dyDescent="0.25">
      <c r="A30" s="64" t="s">
        <v>31</v>
      </c>
      <c r="B30" s="65"/>
      <c r="C30" s="66"/>
      <c r="D30" s="22" t="s">
        <v>17</v>
      </c>
      <c r="E30" s="19">
        <f>SUM(E35+E31)</f>
        <v>2036244.0400000003</v>
      </c>
      <c r="F30" s="20">
        <f>SUM(F31+F35)</f>
        <v>1981937.6</v>
      </c>
      <c r="G30" s="20">
        <f>SUM(G31+G35)</f>
        <v>1981771.7300000002</v>
      </c>
      <c r="H30" s="20">
        <f>SUM(H33)</f>
        <v>100999.92</v>
      </c>
      <c r="I30" s="20">
        <f>SUM(G30:H30)</f>
        <v>2082771.6500000001</v>
      </c>
      <c r="J30" s="13"/>
      <c r="K30" s="21">
        <f>SUM(I30:J30)</f>
        <v>2082771.6500000001</v>
      </c>
      <c r="L30" s="21">
        <f>SUM(L33)</f>
        <v>13145.01</v>
      </c>
      <c r="M30" s="21">
        <f>SUM(K30:L30)</f>
        <v>2095916.6600000001</v>
      </c>
    </row>
    <row r="31" spans="1:13" ht="25.5" x14ac:dyDescent="0.25">
      <c r="A31" s="54">
        <v>3</v>
      </c>
      <c r="B31" s="55"/>
      <c r="C31" s="56"/>
      <c r="D31" s="15" t="s">
        <v>18</v>
      </c>
      <c r="E31" s="16">
        <f>SUM(E32:E34)</f>
        <v>1996204.9800000002</v>
      </c>
      <c r="F31" s="17">
        <f>SUM(F32:F33)</f>
        <v>1940793.5</v>
      </c>
      <c r="G31" s="17">
        <f>SUM(G32:G33)</f>
        <v>1940627.6300000001</v>
      </c>
      <c r="H31" s="17"/>
      <c r="I31" s="17">
        <v>1940627.63</v>
      </c>
      <c r="J31" s="21"/>
      <c r="K31" s="21">
        <f>SUM(I31:J31)</f>
        <v>1940627.63</v>
      </c>
      <c r="L31" s="21"/>
      <c r="M31" s="21">
        <f>SUM(K31:L31)</f>
        <v>1940627.63</v>
      </c>
    </row>
    <row r="32" spans="1:13" ht="25.5" x14ac:dyDescent="0.25">
      <c r="A32" s="58">
        <v>31</v>
      </c>
      <c r="B32" s="59"/>
      <c r="C32" s="60"/>
      <c r="D32" s="23" t="s">
        <v>19</v>
      </c>
      <c r="E32" s="16">
        <v>1943045.37</v>
      </c>
      <c r="F32" s="17">
        <v>1881996.05</v>
      </c>
      <c r="G32" s="17">
        <v>1881996.05</v>
      </c>
      <c r="H32" s="17"/>
      <c r="I32" s="17">
        <v>1881830.16</v>
      </c>
      <c r="J32" s="13"/>
      <c r="K32" s="13">
        <f>SUM(I32:J32)</f>
        <v>1881830.16</v>
      </c>
      <c r="L32" s="13"/>
      <c r="M32" s="13">
        <f>SUM(K32:L32)</f>
        <v>1881830.16</v>
      </c>
    </row>
    <row r="33" spans="1:13" ht="25.5" x14ac:dyDescent="0.25">
      <c r="A33" s="58">
        <v>32</v>
      </c>
      <c r="B33" s="59"/>
      <c r="C33" s="60"/>
      <c r="D33" s="23" t="s">
        <v>20</v>
      </c>
      <c r="E33" s="16">
        <v>52912.55</v>
      </c>
      <c r="F33" s="17">
        <v>58797.45</v>
      </c>
      <c r="G33" s="17">
        <v>58631.58</v>
      </c>
      <c r="H33" s="17">
        <v>100999.92</v>
      </c>
      <c r="I33" s="17">
        <v>58631.58</v>
      </c>
      <c r="J33" s="21"/>
      <c r="K33" s="13">
        <f>SUM(I33:J33)</f>
        <v>58631.58</v>
      </c>
      <c r="L33" s="46">
        <v>13145.01</v>
      </c>
      <c r="M33" s="13">
        <f>SUM(K33:L33)</f>
        <v>71776.59</v>
      </c>
    </row>
    <row r="34" spans="1:13" ht="25.5" x14ac:dyDescent="0.25">
      <c r="A34" s="24">
        <v>37</v>
      </c>
      <c r="B34" s="25"/>
      <c r="C34" s="26"/>
      <c r="D34" s="23" t="s">
        <v>32</v>
      </c>
      <c r="E34" s="16">
        <v>247.06</v>
      </c>
      <c r="F34" s="17"/>
      <c r="G34" s="17"/>
      <c r="H34" s="17"/>
      <c r="I34" s="17"/>
      <c r="J34" s="21"/>
      <c r="K34" s="30"/>
      <c r="L34" s="21"/>
      <c r="M34" s="30"/>
    </row>
    <row r="35" spans="1:13" ht="38.25" x14ac:dyDescent="0.25">
      <c r="A35" s="54" t="s">
        <v>12</v>
      </c>
      <c r="B35" s="55"/>
      <c r="C35" s="56"/>
      <c r="D35" s="15" t="s">
        <v>13</v>
      </c>
      <c r="E35" s="19">
        <f>SUM(E38)</f>
        <v>40039.06</v>
      </c>
      <c r="F35" s="20">
        <f>SUM(F37)</f>
        <v>41144.1</v>
      </c>
      <c r="G35" s="20">
        <f>SUM(G37)</f>
        <v>41144.1</v>
      </c>
      <c r="H35" s="20">
        <f t="shared" ref="H35:I35" si="3">SUM(H37)</f>
        <v>0</v>
      </c>
      <c r="I35" s="20">
        <f t="shared" si="3"/>
        <v>41144.1</v>
      </c>
      <c r="J35" s="13"/>
      <c r="K35" s="21">
        <f>SUM(I35:J35)</f>
        <v>41144.1</v>
      </c>
      <c r="L35" s="13">
        <v>-0.1</v>
      </c>
      <c r="M35" s="21">
        <f>SUM(K35:L35)</f>
        <v>41144</v>
      </c>
    </row>
    <row r="36" spans="1:13" ht="38.25" x14ac:dyDescent="0.25">
      <c r="A36" s="54" t="s">
        <v>33</v>
      </c>
      <c r="B36" s="55"/>
      <c r="C36" s="56"/>
      <c r="D36" s="15" t="s">
        <v>34</v>
      </c>
      <c r="E36" s="16"/>
      <c r="F36" s="17"/>
      <c r="G36" s="17"/>
      <c r="H36" s="17"/>
      <c r="I36" s="17"/>
      <c r="J36" s="13"/>
      <c r="K36" s="14"/>
      <c r="L36" s="13"/>
      <c r="M36" s="14"/>
    </row>
    <row r="37" spans="1:13" ht="25.5" x14ac:dyDescent="0.25">
      <c r="A37" s="79" t="s">
        <v>31</v>
      </c>
      <c r="B37" s="80"/>
      <c r="C37" s="81"/>
      <c r="D37" s="27" t="s">
        <v>17</v>
      </c>
      <c r="E37" s="19">
        <f>SUM(E38)</f>
        <v>40039.06</v>
      </c>
      <c r="F37" s="20">
        <f>SUM(F38)</f>
        <v>41144.1</v>
      </c>
      <c r="G37" s="20">
        <f>SUM(G38)</f>
        <v>41144.1</v>
      </c>
      <c r="H37" s="20">
        <f t="shared" ref="H37:I37" si="4">SUM(H38)</f>
        <v>0</v>
      </c>
      <c r="I37" s="20">
        <f t="shared" si="4"/>
        <v>41144.1</v>
      </c>
      <c r="J37" s="13"/>
      <c r="K37" s="13">
        <f>SUM(I37:J37)</f>
        <v>41144.1</v>
      </c>
      <c r="L37" s="13">
        <v>-0.1</v>
      </c>
      <c r="M37" s="13">
        <f>SUM(K37:L37)</f>
        <v>41144</v>
      </c>
    </row>
    <row r="38" spans="1:13" ht="51" x14ac:dyDescent="0.25">
      <c r="A38" s="54">
        <v>4</v>
      </c>
      <c r="B38" s="55"/>
      <c r="C38" s="56"/>
      <c r="D38" s="15" t="s">
        <v>25</v>
      </c>
      <c r="E38" s="16">
        <v>40039.06</v>
      </c>
      <c r="F38" s="17">
        <v>41144.1</v>
      </c>
      <c r="G38" s="17">
        <v>41144.1</v>
      </c>
      <c r="H38" s="17"/>
      <c r="I38" s="17">
        <v>41144.1</v>
      </c>
      <c r="J38" s="13"/>
      <c r="K38" s="13">
        <f>SUM(I38:J38)</f>
        <v>41144.1</v>
      </c>
      <c r="L38" s="13">
        <v>-0.1</v>
      </c>
      <c r="M38" s="13">
        <f>SUM(K38:L38)</f>
        <v>41144</v>
      </c>
    </row>
    <row r="39" spans="1:13" x14ac:dyDescent="0.25">
      <c r="A39" s="58">
        <v>42</v>
      </c>
      <c r="B39" s="59"/>
      <c r="C39" s="60"/>
      <c r="D39" s="23" t="s">
        <v>35</v>
      </c>
      <c r="E39" s="16"/>
      <c r="F39" s="17"/>
      <c r="G39" s="20"/>
      <c r="H39" s="20"/>
      <c r="I39" s="20"/>
      <c r="J39" s="13"/>
      <c r="K39" s="14"/>
      <c r="L39" s="13"/>
      <c r="M39" s="14"/>
    </row>
    <row r="40" spans="1:13" x14ac:dyDescent="0.25">
      <c r="A40" s="24"/>
      <c r="B40" s="25"/>
      <c r="C40" s="26"/>
      <c r="D40" s="23"/>
      <c r="E40" s="16"/>
      <c r="F40" s="17"/>
      <c r="G40" s="20"/>
      <c r="H40" s="20"/>
      <c r="I40" s="20"/>
      <c r="J40" s="13"/>
      <c r="K40" s="14"/>
      <c r="L40" s="13"/>
      <c r="M40" s="14"/>
    </row>
    <row r="41" spans="1:13" x14ac:dyDescent="0.25">
      <c r="A41" s="24"/>
      <c r="B41" s="25"/>
      <c r="C41" s="26"/>
      <c r="D41" s="23"/>
      <c r="E41" s="16"/>
      <c r="F41" s="17"/>
      <c r="G41" s="20"/>
      <c r="H41" s="20"/>
      <c r="I41" s="20"/>
      <c r="J41" s="13"/>
      <c r="K41" s="14"/>
      <c r="L41" s="13"/>
      <c r="M41" s="14"/>
    </row>
    <row r="42" spans="1:13" x14ac:dyDescent="0.25">
      <c r="A42" s="24"/>
      <c r="B42" s="25"/>
      <c r="C42" s="26"/>
      <c r="D42" s="23"/>
      <c r="E42" s="16"/>
      <c r="F42" s="17"/>
      <c r="G42" s="20"/>
      <c r="H42" s="20"/>
      <c r="I42" s="20"/>
      <c r="J42" s="13"/>
      <c r="K42" s="14"/>
      <c r="L42" s="13"/>
      <c r="M42" s="14"/>
    </row>
    <row r="43" spans="1:13" x14ac:dyDescent="0.25">
      <c r="A43" s="24"/>
      <c r="B43" s="25"/>
      <c r="C43" s="26"/>
      <c r="D43" s="23"/>
      <c r="E43" s="16"/>
      <c r="F43" s="17"/>
      <c r="G43" s="20"/>
      <c r="H43" s="20"/>
      <c r="I43" s="20"/>
      <c r="J43" s="13"/>
      <c r="K43" s="14"/>
      <c r="L43" s="13"/>
      <c r="M43" s="14"/>
    </row>
    <row r="44" spans="1:13" ht="76.5" x14ac:dyDescent="0.25">
      <c r="A44" s="54" t="s">
        <v>36</v>
      </c>
      <c r="B44" s="55"/>
      <c r="C44" s="56"/>
      <c r="D44" s="15" t="s">
        <v>37</v>
      </c>
      <c r="E44" s="19"/>
      <c r="F44" s="20"/>
      <c r="G44" s="17"/>
      <c r="H44" s="17"/>
      <c r="I44" s="17"/>
      <c r="J44" s="13"/>
      <c r="K44" s="14"/>
      <c r="L44" s="13"/>
      <c r="M44" s="14"/>
    </row>
    <row r="45" spans="1:13" ht="51" x14ac:dyDescent="0.25">
      <c r="A45" s="54" t="s">
        <v>38</v>
      </c>
      <c r="B45" s="55"/>
      <c r="C45" s="56"/>
      <c r="D45" s="15" t="s">
        <v>39</v>
      </c>
      <c r="E45" s="19"/>
      <c r="F45" s="20"/>
      <c r="G45" s="20"/>
      <c r="H45" s="20"/>
      <c r="I45" s="20"/>
      <c r="J45" s="13"/>
      <c r="K45" s="14"/>
      <c r="L45" s="13"/>
      <c r="M45" s="14"/>
    </row>
    <row r="46" spans="1:13" ht="25.5" x14ac:dyDescent="0.25">
      <c r="A46" s="64" t="s">
        <v>40</v>
      </c>
      <c r="B46" s="65"/>
      <c r="C46" s="66"/>
      <c r="D46" s="22" t="s">
        <v>17</v>
      </c>
      <c r="E46" s="19">
        <f>SUM(E47:E47)</f>
        <v>34818.18</v>
      </c>
      <c r="F46" s="20">
        <f>SUM(F47+F57)</f>
        <v>26610.920000000002</v>
      </c>
      <c r="G46" s="20">
        <f>SUM(G47+G57)</f>
        <v>26610.920000000002</v>
      </c>
      <c r="H46" s="20">
        <f t="shared" ref="H46:I46" si="5">SUM(H47+H57)</f>
        <v>-15997.43</v>
      </c>
      <c r="I46" s="20">
        <f t="shared" si="5"/>
        <v>10613.490000000002</v>
      </c>
      <c r="J46" s="13"/>
      <c r="K46" s="21">
        <f>SUM(K47+K51+K57)</f>
        <v>49715.49</v>
      </c>
      <c r="L46" s="13"/>
      <c r="M46" s="21">
        <f>SUM(M47+M51+M57)</f>
        <v>10613.490000000002</v>
      </c>
    </row>
    <row r="47" spans="1:13" ht="25.5" x14ac:dyDescent="0.25">
      <c r="A47" s="54">
        <v>3</v>
      </c>
      <c r="B47" s="55"/>
      <c r="C47" s="56"/>
      <c r="D47" s="15" t="s">
        <v>18</v>
      </c>
      <c r="E47" s="16">
        <v>34818.18</v>
      </c>
      <c r="F47" s="17">
        <f>SUM(F48:F49)</f>
        <v>24621.040000000001</v>
      </c>
      <c r="G47" s="17">
        <f>SUM(G48)</f>
        <v>24621.040000000001</v>
      </c>
      <c r="H47" s="17">
        <f t="shared" ref="H47:I47" si="6">SUM(H48)</f>
        <v>-15997.43</v>
      </c>
      <c r="I47" s="17">
        <f t="shared" si="6"/>
        <v>8623.61</v>
      </c>
      <c r="J47" s="13"/>
      <c r="K47" s="13">
        <f t="shared" ref="K47:K48" si="7">SUM(I47)</f>
        <v>8623.61</v>
      </c>
      <c r="L47" s="13"/>
      <c r="M47" s="13">
        <f t="shared" ref="M47:M48" si="8">SUM(K47)</f>
        <v>8623.61</v>
      </c>
    </row>
    <row r="48" spans="1:13" ht="25.5" x14ac:dyDescent="0.25">
      <c r="A48" s="58">
        <v>32</v>
      </c>
      <c r="B48" s="59"/>
      <c r="C48" s="60"/>
      <c r="D48" s="23" t="s">
        <v>20</v>
      </c>
      <c r="E48" s="16">
        <v>34818.18</v>
      </c>
      <c r="F48" s="17">
        <v>24602.46</v>
      </c>
      <c r="G48" s="17">
        <v>24621.040000000001</v>
      </c>
      <c r="H48" s="17">
        <v>-15997.43</v>
      </c>
      <c r="I48" s="17">
        <f>SUM(G48:H48)</f>
        <v>8623.61</v>
      </c>
      <c r="J48" s="13"/>
      <c r="K48" s="13">
        <f t="shared" si="7"/>
        <v>8623.61</v>
      </c>
      <c r="L48" s="13"/>
      <c r="M48" s="13">
        <f t="shared" si="8"/>
        <v>8623.61</v>
      </c>
    </row>
    <row r="49" spans="1:13" ht="25.5" x14ac:dyDescent="0.25">
      <c r="A49" s="24">
        <v>34</v>
      </c>
      <c r="B49" s="25"/>
      <c r="C49" s="26"/>
      <c r="D49" s="23" t="s">
        <v>21</v>
      </c>
      <c r="E49" s="19"/>
      <c r="F49" s="17">
        <v>18.579999999999998</v>
      </c>
      <c r="G49" s="17"/>
      <c r="H49" s="17"/>
      <c r="I49" s="17"/>
      <c r="J49" s="13"/>
      <c r="K49" s="14"/>
      <c r="L49" s="13"/>
      <c r="M49" s="14"/>
    </row>
    <row r="50" spans="1:13" ht="38.25" x14ac:dyDescent="0.25">
      <c r="A50" s="54" t="s">
        <v>33</v>
      </c>
      <c r="B50" s="55"/>
      <c r="C50" s="56"/>
      <c r="D50" s="15" t="s">
        <v>34</v>
      </c>
      <c r="E50" s="16"/>
      <c r="F50" s="17"/>
      <c r="G50" s="20"/>
      <c r="H50" s="20"/>
      <c r="I50" s="20"/>
      <c r="J50" s="13"/>
      <c r="K50" s="14"/>
      <c r="L50" s="13"/>
      <c r="M50" s="14"/>
    </row>
    <row r="51" spans="1:13" ht="25.5" x14ac:dyDescent="0.25">
      <c r="A51" s="79" t="s">
        <v>40</v>
      </c>
      <c r="B51" s="80"/>
      <c r="C51" s="81"/>
      <c r="D51" s="27" t="s">
        <v>17</v>
      </c>
      <c r="E51" s="19">
        <f>SUM(E52)</f>
        <v>3533.54</v>
      </c>
      <c r="F51" s="20"/>
      <c r="G51" s="17"/>
      <c r="H51" s="17"/>
      <c r="I51" s="17"/>
      <c r="J51" s="21">
        <f>SUM(J52)</f>
        <v>39102</v>
      </c>
      <c r="K51" s="21">
        <f>SUM(J51)</f>
        <v>39102</v>
      </c>
      <c r="L51" s="1">
        <f>SUM(L52)</f>
        <v>-39102</v>
      </c>
      <c r="M51" s="21">
        <f>SUM(K51:L51)</f>
        <v>0</v>
      </c>
    </row>
    <row r="52" spans="1:13" ht="51" x14ac:dyDescent="0.25">
      <c r="A52" s="54">
        <v>4</v>
      </c>
      <c r="B52" s="55"/>
      <c r="C52" s="56"/>
      <c r="D52" s="15" t="s">
        <v>25</v>
      </c>
      <c r="E52" s="19">
        <v>3533.54</v>
      </c>
      <c r="F52" s="20"/>
      <c r="G52" s="20"/>
      <c r="H52" s="20"/>
      <c r="I52" s="20"/>
      <c r="J52" s="21">
        <f>SUM(J53)</f>
        <v>39102</v>
      </c>
      <c r="K52" s="21">
        <f>SUM(J53)</f>
        <v>39102</v>
      </c>
      <c r="L52" s="21">
        <f>SUM(L53)</f>
        <v>-39102</v>
      </c>
      <c r="M52" s="21">
        <f>SUM(K52:L52)</f>
        <v>0</v>
      </c>
    </row>
    <row r="53" spans="1:13" ht="38.25" x14ac:dyDescent="0.25">
      <c r="A53" s="58">
        <v>42</v>
      </c>
      <c r="B53" s="59"/>
      <c r="C53" s="60"/>
      <c r="D53" s="23" t="s">
        <v>41</v>
      </c>
      <c r="E53" s="16"/>
      <c r="F53" s="20"/>
      <c r="G53" s="17"/>
      <c r="H53" s="17"/>
      <c r="I53" s="17"/>
      <c r="J53" s="13">
        <v>39102</v>
      </c>
      <c r="K53" s="13">
        <f>SUM(J53)</f>
        <v>39102</v>
      </c>
      <c r="L53" s="13">
        <v>-39102</v>
      </c>
      <c r="M53" s="13">
        <f>SUM(K53:L53)</f>
        <v>0</v>
      </c>
    </row>
    <row r="54" spans="1:13" x14ac:dyDescent="0.25">
      <c r="A54" s="24"/>
      <c r="B54" s="25"/>
      <c r="C54" s="26"/>
      <c r="D54" s="23"/>
      <c r="E54" s="16"/>
      <c r="F54" s="20"/>
      <c r="G54" s="17"/>
      <c r="H54" s="17"/>
      <c r="I54" s="17"/>
      <c r="J54" s="13"/>
      <c r="K54" s="13"/>
      <c r="L54" s="13"/>
      <c r="M54" s="13"/>
    </row>
    <row r="55" spans="1:13" ht="51" x14ac:dyDescent="0.25">
      <c r="A55" s="24">
        <v>45</v>
      </c>
      <c r="B55" s="25"/>
      <c r="C55" s="26"/>
      <c r="D55" s="23" t="s">
        <v>42</v>
      </c>
      <c r="E55" s="16"/>
      <c r="F55" s="20"/>
      <c r="G55" s="17"/>
      <c r="H55" s="17"/>
      <c r="I55" s="17"/>
      <c r="J55" s="13"/>
      <c r="K55" s="13"/>
      <c r="L55" s="1"/>
      <c r="M55" s="13"/>
    </row>
    <row r="56" spans="1:13" x14ac:dyDescent="0.25">
      <c r="A56" s="24"/>
      <c r="B56" s="25"/>
      <c r="C56" s="26"/>
      <c r="D56" s="23"/>
      <c r="E56" s="16"/>
      <c r="F56" s="20"/>
      <c r="G56" s="17"/>
      <c r="H56" s="17"/>
      <c r="I56" s="17"/>
      <c r="J56" s="13"/>
      <c r="K56" s="13"/>
      <c r="L56" s="13"/>
      <c r="M56" s="13"/>
    </row>
    <row r="57" spans="1:13" ht="38.25" x14ac:dyDescent="0.25">
      <c r="A57" s="54">
        <v>5</v>
      </c>
      <c r="B57" s="55"/>
      <c r="C57" s="56"/>
      <c r="D57" s="15" t="s">
        <v>43</v>
      </c>
      <c r="E57" s="19"/>
      <c r="F57" s="20">
        <v>1989.88</v>
      </c>
      <c r="G57" s="20">
        <f>SUM(G58)</f>
        <v>1989.88</v>
      </c>
      <c r="H57" s="20"/>
      <c r="I57" s="20">
        <f t="shared" ref="I57" si="9">SUM(I58)</f>
        <v>1989.88</v>
      </c>
      <c r="J57" s="21"/>
      <c r="K57" s="21">
        <f t="shared" ref="K57:K58" si="10">SUM(I57:J57)</f>
        <v>1989.88</v>
      </c>
      <c r="L57" s="21"/>
      <c r="M57" s="21">
        <f t="shared" ref="M57:M58" si="11">SUM(K57:L57)</f>
        <v>1989.88</v>
      </c>
    </row>
    <row r="58" spans="1:13" ht="51" x14ac:dyDescent="0.25">
      <c r="A58" s="58">
        <v>54</v>
      </c>
      <c r="B58" s="59"/>
      <c r="C58" s="60"/>
      <c r="D58" s="23" t="s">
        <v>44</v>
      </c>
      <c r="E58" s="16"/>
      <c r="F58" s="17">
        <v>1989.88</v>
      </c>
      <c r="G58" s="17">
        <v>1989.88</v>
      </c>
      <c r="H58" s="17"/>
      <c r="I58" s="17">
        <v>1989.88</v>
      </c>
      <c r="J58" s="13"/>
      <c r="K58" s="13">
        <f t="shared" si="10"/>
        <v>1989.88</v>
      </c>
      <c r="L58" s="13"/>
      <c r="M58" s="13">
        <f t="shared" si="11"/>
        <v>1989.88</v>
      </c>
    </row>
    <row r="59" spans="1:13" x14ac:dyDescent="0.25">
      <c r="A59" s="24"/>
      <c r="B59" s="25"/>
      <c r="C59" s="26"/>
      <c r="D59" s="23"/>
      <c r="E59" s="16"/>
      <c r="F59" s="17"/>
      <c r="G59" s="20"/>
      <c r="H59" s="20"/>
      <c r="I59" s="20"/>
      <c r="J59" s="13"/>
      <c r="K59" s="14"/>
      <c r="L59" s="13"/>
      <c r="M59" s="14"/>
    </row>
    <row r="60" spans="1:13" x14ac:dyDescent="0.25">
      <c r="A60" s="24"/>
      <c r="B60" s="25"/>
      <c r="C60" s="26"/>
      <c r="D60" s="23"/>
      <c r="E60" s="16"/>
      <c r="F60" s="17"/>
      <c r="G60" s="20"/>
      <c r="H60" s="20"/>
      <c r="I60" s="20"/>
      <c r="J60" s="13"/>
      <c r="K60" s="14"/>
      <c r="L60" s="13"/>
      <c r="M60" s="14"/>
    </row>
    <row r="61" spans="1:13" ht="38.25" x14ac:dyDescent="0.25">
      <c r="A61" s="54" t="s">
        <v>45</v>
      </c>
      <c r="B61" s="55"/>
      <c r="C61" s="56"/>
      <c r="D61" s="15" t="s">
        <v>46</v>
      </c>
      <c r="E61" s="19"/>
      <c r="F61" s="20"/>
      <c r="G61" s="17"/>
      <c r="H61" s="17"/>
      <c r="I61" s="17"/>
      <c r="J61" s="13"/>
      <c r="K61" s="14"/>
      <c r="L61" s="13"/>
      <c r="M61" s="14"/>
    </row>
    <row r="62" spans="1:13" ht="38.25" x14ac:dyDescent="0.25">
      <c r="A62" s="54" t="s">
        <v>47</v>
      </c>
      <c r="B62" s="55"/>
      <c r="C62" s="56"/>
      <c r="D62" s="15" t="s">
        <v>48</v>
      </c>
      <c r="E62" s="19"/>
      <c r="F62" s="20">
        <f>SUM(F63+F68+F73)</f>
        <v>74148.91</v>
      </c>
      <c r="G62" s="17"/>
      <c r="H62" s="17"/>
      <c r="I62" s="17"/>
      <c r="J62" s="13"/>
      <c r="K62" s="14"/>
      <c r="L62" s="13"/>
      <c r="M62" s="14"/>
    </row>
    <row r="63" spans="1:13" ht="25.5" x14ac:dyDescent="0.25">
      <c r="A63" s="64" t="s">
        <v>49</v>
      </c>
      <c r="B63" s="65"/>
      <c r="C63" s="66"/>
      <c r="D63" s="22" t="s">
        <v>17</v>
      </c>
      <c r="E63" s="19">
        <f>SUM(E64)</f>
        <v>7105.24</v>
      </c>
      <c r="F63" s="20">
        <f>SUM(F64)</f>
        <v>44711</v>
      </c>
      <c r="G63" s="20"/>
      <c r="H63" s="20"/>
      <c r="I63" s="20"/>
      <c r="J63" s="13"/>
      <c r="K63" s="14"/>
      <c r="L63" s="13"/>
      <c r="M63" s="14"/>
    </row>
    <row r="64" spans="1:13" ht="25.5" x14ac:dyDescent="0.25">
      <c r="A64" s="54">
        <v>3</v>
      </c>
      <c r="B64" s="55"/>
      <c r="C64" s="56"/>
      <c r="D64" s="15" t="s">
        <v>18</v>
      </c>
      <c r="E64" s="16">
        <v>7105.24</v>
      </c>
      <c r="F64" s="17">
        <f>SUM(F65:F66)</f>
        <v>44711</v>
      </c>
      <c r="G64" s="20"/>
      <c r="H64" s="20"/>
      <c r="I64" s="20"/>
      <c r="J64" s="13"/>
      <c r="K64" s="14"/>
      <c r="L64" s="13"/>
      <c r="M64" s="14"/>
    </row>
    <row r="65" spans="1:15" ht="25.5" x14ac:dyDescent="0.25">
      <c r="A65" s="33">
        <v>31</v>
      </c>
      <c r="B65" s="34"/>
      <c r="C65" s="23"/>
      <c r="D65" s="23" t="s">
        <v>19</v>
      </c>
      <c r="E65" s="16"/>
      <c r="F65" s="17">
        <v>41419.47</v>
      </c>
      <c r="G65" s="20"/>
      <c r="H65" s="20"/>
      <c r="I65" s="20"/>
      <c r="J65" s="13"/>
      <c r="K65" s="14"/>
      <c r="L65" s="13"/>
      <c r="M65" s="14"/>
    </row>
    <row r="66" spans="1:15" ht="25.5" x14ac:dyDescent="0.25">
      <c r="A66" s="58">
        <v>32</v>
      </c>
      <c r="B66" s="59"/>
      <c r="C66" s="60"/>
      <c r="D66" s="23" t="s">
        <v>20</v>
      </c>
      <c r="E66" s="19"/>
      <c r="F66" s="17">
        <v>3291.53</v>
      </c>
      <c r="G66" s="17"/>
      <c r="H66" s="17"/>
      <c r="I66" s="17"/>
      <c r="J66" s="13"/>
      <c r="K66" s="14"/>
      <c r="L66" s="13"/>
      <c r="M66" s="14"/>
    </row>
    <row r="67" spans="1:15" x14ac:dyDescent="0.25">
      <c r="A67" s="54"/>
      <c r="B67" s="55"/>
      <c r="C67" s="56"/>
      <c r="D67" s="15"/>
      <c r="E67" s="19"/>
      <c r="F67" s="20"/>
      <c r="G67" s="17"/>
      <c r="H67" s="17"/>
      <c r="I67" s="17"/>
      <c r="J67" s="13"/>
      <c r="K67" s="14"/>
      <c r="L67" s="13"/>
      <c r="M67" s="14"/>
    </row>
    <row r="68" spans="1:15" ht="25.5" x14ac:dyDescent="0.25">
      <c r="A68" s="64" t="s">
        <v>50</v>
      </c>
      <c r="B68" s="65"/>
      <c r="C68" s="66"/>
      <c r="D68" s="22" t="s">
        <v>17</v>
      </c>
      <c r="E68" s="19">
        <f>SUM(E69)</f>
        <v>16274.21</v>
      </c>
      <c r="F68" s="20">
        <f>SUM(F69)</f>
        <v>19908.419999999998</v>
      </c>
      <c r="G68" s="20"/>
      <c r="H68" s="20"/>
      <c r="I68" s="20"/>
      <c r="J68" s="13"/>
      <c r="K68" s="14"/>
      <c r="L68" s="13"/>
      <c r="M68" s="14"/>
    </row>
    <row r="69" spans="1:15" ht="25.5" x14ac:dyDescent="0.25">
      <c r="A69" s="54">
        <v>3</v>
      </c>
      <c r="B69" s="55"/>
      <c r="C69" s="56"/>
      <c r="D69" s="15" t="s">
        <v>18</v>
      </c>
      <c r="E69" s="16">
        <v>16274.21</v>
      </c>
      <c r="F69" s="17">
        <v>19908.419999999998</v>
      </c>
      <c r="G69" s="20"/>
      <c r="H69" s="20"/>
      <c r="I69" s="20"/>
      <c r="J69" s="13"/>
      <c r="K69" s="14"/>
      <c r="L69" s="13"/>
      <c r="M69" s="14"/>
    </row>
    <row r="70" spans="1:15" ht="25.5" x14ac:dyDescent="0.25">
      <c r="A70" s="33">
        <v>31</v>
      </c>
      <c r="B70" s="34"/>
      <c r="C70" s="23"/>
      <c r="D70" s="23" t="s">
        <v>19</v>
      </c>
      <c r="E70" s="16">
        <v>16274.21</v>
      </c>
      <c r="F70" s="17">
        <v>19908.419999999998</v>
      </c>
      <c r="G70" s="20"/>
      <c r="H70" s="20"/>
      <c r="I70" s="20"/>
      <c r="J70" s="13"/>
      <c r="K70" s="14"/>
      <c r="L70" s="13"/>
      <c r="M70" s="14"/>
    </row>
    <row r="71" spans="1:15" ht="25.5" x14ac:dyDescent="0.25">
      <c r="A71" s="58">
        <v>32</v>
      </c>
      <c r="B71" s="59"/>
      <c r="C71" s="60"/>
      <c r="D71" s="23" t="s">
        <v>20</v>
      </c>
      <c r="E71" s="19"/>
      <c r="F71" s="20"/>
      <c r="G71" s="17"/>
      <c r="H71" s="17"/>
      <c r="I71" s="17"/>
      <c r="J71" s="13"/>
      <c r="K71" s="14"/>
      <c r="L71" s="13"/>
      <c r="M71" s="14"/>
    </row>
    <row r="72" spans="1:15" x14ac:dyDescent="0.25">
      <c r="A72" s="54"/>
      <c r="B72" s="55"/>
      <c r="C72" s="56"/>
      <c r="D72" s="15"/>
      <c r="E72" s="19"/>
      <c r="F72" s="20"/>
      <c r="G72" s="17"/>
      <c r="H72" s="17"/>
      <c r="I72" s="17"/>
      <c r="J72" s="13"/>
      <c r="K72" s="14"/>
      <c r="L72" s="13"/>
      <c r="M72" s="14"/>
    </row>
    <row r="73" spans="1:15" ht="25.5" x14ac:dyDescent="0.25">
      <c r="A73" s="64" t="s">
        <v>51</v>
      </c>
      <c r="B73" s="65"/>
      <c r="C73" s="66"/>
      <c r="D73" s="22" t="s">
        <v>17</v>
      </c>
      <c r="E73" s="19">
        <f>SUM(E74)</f>
        <v>25913.040000000001</v>
      </c>
      <c r="F73" s="20">
        <f>SUM(F74)</f>
        <v>9529.49</v>
      </c>
      <c r="G73" s="20"/>
      <c r="H73" s="20"/>
      <c r="I73" s="20"/>
      <c r="J73" s="13"/>
      <c r="K73" s="14"/>
      <c r="L73" s="13"/>
      <c r="M73" s="14"/>
    </row>
    <row r="74" spans="1:15" ht="25.5" x14ac:dyDescent="0.25">
      <c r="A74" s="54">
        <v>3</v>
      </c>
      <c r="B74" s="55"/>
      <c r="C74" s="56"/>
      <c r="D74" s="15" t="s">
        <v>18</v>
      </c>
      <c r="E74" s="16">
        <f>SUM(E75:E76)</f>
        <v>25913.040000000001</v>
      </c>
      <c r="F74" s="17">
        <f>SUM(F75:F76)</f>
        <v>9529.49</v>
      </c>
      <c r="G74" s="17"/>
      <c r="H74" s="17"/>
      <c r="I74" s="17"/>
      <c r="J74" s="13"/>
      <c r="K74" s="14"/>
      <c r="L74" s="13"/>
      <c r="M74" s="14"/>
    </row>
    <row r="75" spans="1:15" ht="25.5" x14ac:dyDescent="0.25">
      <c r="A75" s="33">
        <v>31</v>
      </c>
      <c r="B75" s="34"/>
      <c r="C75" s="23"/>
      <c r="D75" s="23" t="s">
        <v>19</v>
      </c>
      <c r="E75" s="16">
        <v>16891.88</v>
      </c>
      <c r="F75" s="17">
        <v>8693.34</v>
      </c>
      <c r="G75" s="20"/>
      <c r="H75" s="20"/>
      <c r="I75" s="20"/>
      <c r="J75" s="13"/>
      <c r="K75" s="14"/>
      <c r="L75" s="13"/>
      <c r="M75" s="14"/>
    </row>
    <row r="76" spans="1:15" ht="25.5" x14ac:dyDescent="0.25">
      <c r="A76" s="58">
        <v>32</v>
      </c>
      <c r="B76" s="59"/>
      <c r="C76" s="60"/>
      <c r="D76" s="23" t="s">
        <v>20</v>
      </c>
      <c r="E76" s="16">
        <v>9021.16</v>
      </c>
      <c r="F76" s="17">
        <v>836.15</v>
      </c>
      <c r="G76" s="17"/>
      <c r="H76" s="17"/>
      <c r="I76" s="17"/>
      <c r="J76" s="13"/>
      <c r="K76" s="14"/>
      <c r="L76" s="13"/>
      <c r="M76" s="14"/>
    </row>
    <row r="77" spans="1:15" x14ac:dyDescent="0.25">
      <c r="A77" s="24"/>
      <c r="B77" s="25"/>
      <c r="C77" s="26"/>
      <c r="D77" s="23"/>
      <c r="E77" s="19"/>
      <c r="F77" s="17"/>
      <c r="G77" s="17"/>
      <c r="H77" s="17"/>
      <c r="I77" s="17"/>
      <c r="J77" s="13"/>
      <c r="K77" s="14"/>
      <c r="L77" s="13"/>
      <c r="M77" s="14"/>
    </row>
    <row r="78" spans="1:15" ht="51" x14ac:dyDescent="0.25">
      <c r="A78" s="54" t="s">
        <v>52</v>
      </c>
      <c r="B78" s="55"/>
      <c r="C78" s="56"/>
      <c r="D78" s="15" t="s">
        <v>53</v>
      </c>
      <c r="E78" s="19"/>
      <c r="F78" s="20">
        <f>SUM(F79)</f>
        <v>32096.35</v>
      </c>
      <c r="G78" s="20">
        <f>SUM(G79)</f>
        <v>58564.5</v>
      </c>
      <c r="H78" s="20"/>
      <c r="I78" s="20">
        <f t="shared" ref="I78:I79" si="12">SUM(I79)</f>
        <v>58564.5</v>
      </c>
      <c r="J78" s="21"/>
      <c r="K78" s="21">
        <f>SUM(K79+K84)</f>
        <v>75161.03</v>
      </c>
      <c r="L78" s="21">
        <f>SUM(L84+L79)</f>
        <v>-27085.87</v>
      </c>
      <c r="M78" s="21">
        <f>SUM(K78:L78)</f>
        <v>48075.16</v>
      </c>
    </row>
    <row r="79" spans="1:15" s="45" customFormat="1" ht="25.5" x14ac:dyDescent="0.25">
      <c r="A79" s="64" t="s">
        <v>49</v>
      </c>
      <c r="B79" s="65"/>
      <c r="C79" s="66"/>
      <c r="D79" s="22" t="s">
        <v>17</v>
      </c>
      <c r="E79" s="19">
        <f>SUM(E80)</f>
        <v>7105.24</v>
      </c>
      <c r="F79" s="20">
        <f>SUM(F80)</f>
        <v>32096.35</v>
      </c>
      <c r="G79" s="20">
        <f>SUM(G80)</f>
        <v>58564.5</v>
      </c>
      <c r="H79" s="20"/>
      <c r="I79" s="20">
        <f t="shared" si="12"/>
        <v>58564.5</v>
      </c>
      <c r="J79" s="21"/>
      <c r="K79" s="21">
        <f t="shared" ref="K79:K82" si="13">SUM(I79:J79)</f>
        <v>58564.5</v>
      </c>
      <c r="L79" s="21">
        <f>SUM(L80)</f>
        <v>-23180.66</v>
      </c>
      <c r="M79" s="21">
        <f>SUM(K79:L79)</f>
        <v>35383.839999999997</v>
      </c>
    </row>
    <row r="80" spans="1:15" ht="25.5" x14ac:dyDescent="0.25">
      <c r="A80" s="54">
        <v>3</v>
      </c>
      <c r="B80" s="55"/>
      <c r="C80" s="56"/>
      <c r="D80" s="15" t="s">
        <v>18</v>
      </c>
      <c r="E80" s="16">
        <v>7105.24</v>
      </c>
      <c r="F80" s="17">
        <f>SUM(F81:F82)</f>
        <v>32096.35</v>
      </c>
      <c r="G80" s="17">
        <f>SUM(G81:G82)</f>
        <v>58564.5</v>
      </c>
      <c r="H80" s="17"/>
      <c r="I80" s="17">
        <f t="shared" ref="I80" si="14">SUM(I81:I82)</f>
        <v>58564.5</v>
      </c>
      <c r="J80" s="13"/>
      <c r="K80" s="13">
        <f t="shared" si="13"/>
        <v>58564.5</v>
      </c>
      <c r="L80" s="13">
        <f>SUM(L81:L82)</f>
        <v>-23180.66</v>
      </c>
      <c r="M80" s="13">
        <f>SUM(K80:L80)</f>
        <v>35383.839999999997</v>
      </c>
      <c r="O80" s="1"/>
    </row>
    <row r="81" spans="1:15" ht="25.5" x14ac:dyDescent="0.25">
      <c r="A81" s="33">
        <v>31</v>
      </c>
      <c r="B81" s="34"/>
      <c r="C81" s="23"/>
      <c r="D81" s="23" t="s">
        <v>19</v>
      </c>
      <c r="E81" s="16"/>
      <c r="F81" s="17">
        <v>29096.82</v>
      </c>
      <c r="G81" s="17">
        <v>54184.44</v>
      </c>
      <c r="H81" s="17"/>
      <c r="I81" s="17">
        <f>SUM(G81)</f>
        <v>54184.44</v>
      </c>
      <c r="J81" s="13"/>
      <c r="K81" s="13">
        <f t="shared" si="13"/>
        <v>54184.44</v>
      </c>
      <c r="L81" s="13">
        <v>-22131.26</v>
      </c>
      <c r="M81" s="13">
        <f>SUM(K81:L81)</f>
        <v>32053.180000000004</v>
      </c>
    </row>
    <row r="82" spans="1:15" ht="25.5" x14ac:dyDescent="0.25">
      <c r="A82" s="58">
        <v>32</v>
      </c>
      <c r="B82" s="59"/>
      <c r="C82" s="60"/>
      <c r="D82" s="23" t="s">
        <v>20</v>
      </c>
      <c r="E82" s="19"/>
      <c r="F82" s="17">
        <v>2999.53</v>
      </c>
      <c r="G82" s="17">
        <v>4380.0600000000004</v>
      </c>
      <c r="H82" s="17"/>
      <c r="I82" s="17">
        <f>SUM(G82)</f>
        <v>4380.0600000000004</v>
      </c>
      <c r="J82" s="13"/>
      <c r="K82" s="13">
        <f t="shared" si="13"/>
        <v>4380.0600000000004</v>
      </c>
      <c r="L82" s="13">
        <v>-1049.4000000000001</v>
      </c>
      <c r="M82" s="13">
        <f>SUM(K82:L82)</f>
        <v>3330.6600000000003</v>
      </c>
    </row>
    <row r="83" spans="1:15" x14ac:dyDescent="0.25">
      <c r="A83" s="67" t="s">
        <v>50</v>
      </c>
      <c r="B83" s="68"/>
      <c r="C83" s="69"/>
      <c r="D83" s="15"/>
      <c r="E83" s="19"/>
      <c r="F83" s="20"/>
      <c r="G83" s="20"/>
      <c r="H83" s="20"/>
      <c r="I83" s="20"/>
      <c r="J83" s="21"/>
      <c r="K83" s="30"/>
      <c r="L83" s="21"/>
      <c r="M83" s="30"/>
    </row>
    <row r="84" spans="1:15" x14ac:dyDescent="0.25">
      <c r="A84" s="67" t="s">
        <v>19</v>
      </c>
      <c r="B84" s="68"/>
      <c r="C84" s="69"/>
      <c r="D84" s="15"/>
      <c r="E84" s="19"/>
      <c r="F84" s="20"/>
      <c r="G84" s="20">
        <f>SUM(G85)</f>
        <v>13227.68</v>
      </c>
      <c r="H84" s="20">
        <f>SUM(H85:H86)</f>
        <v>3368.85</v>
      </c>
      <c r="I84" s="20">
        <f>SUM(I85:I86)</f>
        <v>16596.53</v>
      </c>
      <c r="J84" s="21"/>
      <c r="K84" s="21">
        <f>SUM(K85:K86)</f>
        <v>16596.53</v>
      </c>
      <c r="L84" s="21">
        <f>SUM(L85:L86)</f>
        <v>-3905.21</v>
      </c>
      <c r="M84" s="21">
        <f>SUM(K84:L84)</f>
        <v>12691.32</v>
      </c>
    </row>
    <row r="85" spans="1:15" x14ac:dyDescent="0.25">
      <c r="A85" s="48" t="s">
        <v>69</v>
      </c>
      <c r="B85" s="49"/>
      <c r="C85" s="50"/>
      <c r="D85" s="23"/>
      <c r="E85" s="16"/>
      <c r="F85" s="17"/>
      <c r="G85" s="17">
        <v>13227.68</v>
      </c>
      <c r="H85" s="17">
        <v>2891.72</v>
      </c>
      <c r="I85" s="17">
        <f>SUM(G85:H85)</f>
        <v>16119.4</v>
      </c>
      <c r="J85" s="13"/>
      <c r="K85" s="13">
        <v>16119.4</v>
      </c>
      <c r="L85" s="13">
        <v>-3893.18</v>
      </c>
      <c r="M85" s="13">
        <f>SUM(J85:L85)</f>
        <v>12226.22</v>
      </c>
    </row>
    <row r="86" spans="1:15" x14ac:dyDescent="0.25">
      <c r="A86" s="48" t="s">
        <v>70</v>
      </c>
      <c r="B86" s="49"/>
      <c r="C86" s="50"/>
      <c r="D86" s="23"/>
      <c r="E86" s="16"/>
      <c r="F86" s="17"/>
      <c r="G86" s="17"/>
      <c r="H86" s="17">
        <v>477.13</v>
      </c>
      <c r="I86" s="17">
        <f>SUM(H86)</f>
        <v>477.13</v>
      </c>
      <c r="J86" s="13"/>
      <c r="K86" s="13">
        <f>SUM(I86:J86)</f>
        <v>477.13</v>
      </c>
      <c r="L86" s="13">
        <v>-12.03</v>
      </c>
      <c r="M86" s="13">
        <f>SUM(K86:L86)</f>
        <v>465.1</v>
      </c>
    </row>
    <row r="87" spans="1:15" x14ac:dyDescent="0.25">
      <c r="A87" s="54"/>
      <c r="B87" s="55"/>
      <c r="C87" s="56"/>
      <c r="D87" s="15"/>
      <c r="E87" s="16"/>
      <c r="F87" s="17"/>
      <c r="G87" s="20"/>
      <c r="H87" s="20"/>
      <c r="I87" s="20"/>
      <c r="J87" s="13"/>
      <c r="K87" s="14"/>
      <c r="L87" s="13"/>
      <c r="M87" s="14"/>
    </row>
    <row r="88" spans="1:15" ht="51" x14ac:dyDescent="0.25">
      <c r="A88" s="54" t="s">
        <v>52</v>
      </c>
      <c r="B88" s="55"/>
      <c r="C88" s="56"/>
      <c r="D88" s="15" t="s">
        <v>54</v>
      </c>
      <c r="E88" s="16"/>
      <c r="F88" s="17"/>
      <c r="G88" s="20"/>
      <c r="H88" s="20"/>
      <c r="I88" s="20"/>
      <c r="J88" s="21">
        <v>35784</v>
      </c>
      <c r="K88" s="21">
        <f>SUM(K89)</f>
        <v>35784</v>
      </c>
      <c r="L88" s="21">
        <f>SUM(L89+L98)</f>
        <v>900</v>
      </c>
      <c r="M88" s="21">
        <f>SUM(K88:L88)</f>
        <v>36684</v>
      </c>
      <c r="O88" s="1"/>
    </row>
    <row r="89" spans="1:15" ht="25.5" x14ac:dyDescent="0.25">
      <c r="A89" s="64" t="s">
        <v>49</v>
      </c>
      <c r="B89" s="65"/>
      <c r="C89" s="66"/>
      <c r="D89" s="22" t="s">
        <v>17</v>
      </c>
      <c r="E89" s="16"/>
      <c r="F89" s="17"/>
      <c r="G89" s="20"/>
      <c r="H89" s="20"/>
      <c r="I89" s="20"/>
      <c r="J89" s="21">
        <f>SUM(J90)</f>
        <v>35784</v>
      </c>
      <c r="K89" s="21">
        <f t="shared" ref="K89:K97" si="15">SUM(J89)</f>
        <v>35784</v>
      </c>
      <c r="L89" s="21">
        <f>SUM(L90)</f>
        <v>-14700</v>
      </c>
      <c r="M89" s="21">
        <f>SUM(K89:L89)</f>
        <v>21084</v>
      </c>
    </row>
    <row r="90" spans="1:15" ht="25.5" x14ac:dyDescent="0.25">
      <c r="A90" s="54">
        <v>3</v>
      </c>
      <c r="B90" s="55"/>
      <c r="C90" s="56"/>
      <c r="D90" s="15" t="s">
        <v>18</v>
      </c>
      <c r="E90" s="16"/>
      <c r="F90" s="17"/>
      <c r="G90" s="20"/>
      <c r="H90" s="20"/>
      <c r="I90" s="20"/>
      <c r="J90" s="43">
        <f>SUM(J91+J95)</f>
        <v>35784</v>
      </c>
      <c r="K90" s="43">
        <f t="shared" si="15"/>
        <v>35784</v>
      </c>
      <c r="L90" s="43">
        <f>SUM(L91)</f>
        <v>-14700</v>
      </c>
      <c r="M90" s="43">
        <f>SUM(M91+M95)</f>
        <v>21084</v>
      </c>
    </row>
    <row r="91" spans="1:15" ht="25.5" x14ac:dyDescent="0.25">
      <c r="A91" s="35">
        <v>31</v>
      </c>
      <c r="B91" s="36"/>
      <c r="C91" s="15"/>
      <c r="D91" s="15" t="s">
        <v>19</v>
      </c>
      <c r="E91" s="19"/>
      <c r="F91" s="20"/>
      <c r="G91" s="20"/>
      <c r="H91" s="20"/>
      <c r="I91" s="20"/>
      <c r="J91" s="43">
        <f>SUM(J92:J94)</f>
        <v>33159</v>
      </c>
      <c r="K91" s="43">
        <f t="shared" si="15"/>
        <v>33159</v>
      </c>
      <c r="L91" s="43">
        <f>SUM(L92:L94)</f>
        <v>-14700</v>
      </c>
      <c r="M91" s="43">
        <f>SUM(K91:L91)</f>
        <v>18459</v>
      </c>
    </row>
    <row r="92" spans="1:15" ht="25.5" x14ac:dyDescent="0.25">
      <c r="A92" s="33">
        <v>3111</v>
      </c>
      <c r="B92" s="34"/>
      <c r="C92" s="23"/>
      <c r="D92" s="23" t="s">
        <v>55</v>
      </c>
      <c r="E92" s="16"/>
      <c r="F92" s="17"/>
      <c r="G92" s="17"/>
      <c r="H92" s="17"/>
      <c r="I92" s="17"/>
      <c r="J92" s="13">
        <v>24600</v>
      </c>
      <c r="K92" s="13">
        <f t="shared" si="15"/>
        <v>24600</v>
      </c>
      <c r="L92" s="13">
        <v>-12600</v>
      </c>
      <c r="M92" s="13">
        <f>SUM(K92:L92)</f>
        <v>12000</v>
      </c>
    </row>
    <row r="93" spans="1:15" ht="25.5" x14ac:dyDescent="0.25">
      <c r="A93" s="33">
        <v>3121</v>
      </c>
      <c r="B93" s="34"/>
      <c r="C93" s="23"/>
      <c r="D93" s="23" t="s">
        <v>56</v>
      </c>
      <c r="E93" s="16"/>
      <c r="F93" s="17"/>
      <c r="G93" s="17"/>
      <c r="H93" s="17"/>
      <c r="I93" s="17"/>
      <c r="J93" s="13">
        <v>4500</v>
      </c>
      <c r="K93" s="13">
        <f t="shared" si="15"/>
        <v>4500</v>
      </c>
      <c r="L93" s="13"/>
      <c r="M93" s="13">
        <f>SUM(K93:L93)</f>
        <v>4500</v>
      </c>
    </row>
    <row r="94" spans="1:15" ht="25.5" x14ac:dyDescent="0.25">
      <c r="A94" s="37">
        <v>3132</v>
      </c>
      <c r="B94" s="38"/>
      <c r="C94" s="39"/>
      <c r="D94" s="40" t="s">
        <v>57</v>
      </c>
      <c r="E94" s="1"/>
      <c r="F94" s="1"/>
      <c r="G94" s="1"/>
      <c r="H94" s="1"/>
      <c r="J94" s="1">
        <v>4059</v>
      </c>
      <c r="K94" s="1">
        <f t="shared" si="15"/>
        <v>4059</v>
      </c>
      <c r="L94" s="1">
        <v>-2100</v>
      </c>
      <c r="M94" s="1">
        <f>SUM(K94:L94)</f>
        <v>1959</v>
      </c>
    </row>
    <row r="95" spans="1:15" ht="25.5" x14ac:dyDescent="0.25">
      <c r="A95" s="70">
        <v>32</v>
      </c>
      <c r="B95" s="71"/>
      <c r="C95" s="72"/>
      <c r="D95" s="15" t="s">
        <v>20</v>
      </c>
      <c r="E95" s="19"/>
      <c r="F95" s="20"/>
      <c r="G95" s="20"/>
      <c r="H95" s="20"/>
      <c r="I95" s="20"/>
      <c r="J95" s="21">
        <f>SUM(J96:J97)</f>
        <v>2625</v>
      </c>
      <c r="K95" s="21">
        <f t="shared" si="15"/>
        <v>2625</v>
      </c>
      <c r="L95" s="21"/>
      <c r="M95" s="21">
        <f>SUM(M96:M97)</f>
        <v>2625</v>
      </c>
    </row>
    <row r="96" spans="1:15" ht="25.5" x14ac:dyDescent="0.25">
      <c r="A96" s="61">
        <v>3211</v>
      </c>
      <c r="B96" s="62"/>
      <c r="C96" s="63"/>
      <c r="D96" s="23" t="s">
        <v>58</v>
      </c>
      <c r="E96" s="16"/>
      <c r="F96" s="17"/>
      <c r="G96" s="17"/>
      <c r="H96" s="17"/>
      <c r="I96" s="17"/>
      <c r="J96" s="13">
        <v>425</v>
      </c>
      <c r="K96" s="13">
        <f t="shared" si="15"/>
        <v>425</v>
      </c>
      <c r="L96" s="13"/>
      <c r="M96" s="13">
        <f>SUM(K96:L96)</f>
        <v>425</v>
      </c>
    </row>
    <row r="97" spans="1:13" ht="25.5" x14ac:dyDescent="0.25">
      <c r="A97" s="61">
        <v>3212</v>
      </c>
      <c r="B97" s="62"/>
      <c r="C97" s="63"/>
      <c r="D97" s="23" t="s">
        <v>59</v>
      </c>
      <c r="E97" s="16"/>
      <c r="F97" s="17"/>
      <c r="G97" s="17"/>
      <c r="H97" s="17"/>
      <c r="I97" s="17"/>
      <c r="J97" s="13">
        <v>2200</v>
      </c>
      <c r="K97" s="13">
        <f t="shared" si="15"/>
        <v>2200</v>
      </c>
      <c r="L97" s="13"/>
      <c r="M97" s="13">
        <f>SUM(K97:L97)</f>
        <v>2200</v>
      </c>
    </row>
    <row r="98" spans="1:13" ht="25.5" customHeight="1" x14ac:dyDescent="0.25">
      <c r="A98" s="64" t="s">
        <v>50</v>
      </c>
      <c r="B98" s="65"/>
      <c r="C98" s="66"/>
      <c r="D98" s="22" t="s">
        <v>17</v>
      </c>
      <c r="E98" s="16"/>
      <c r="F98" s="17"/>
      <c r="G98" s="20"/>
      <c r="H98" s="20"/>
      <c r="I98" s="20"/>
      <c r="J98" s="21"/>
      <c r="K98" s="21"/>
      <c r="L98" s="21">
        <f>SUM(L99)</f>
        <v>15600</v>
      </c>
      <c r="M98" s="21">
        <f>SUM(L98)</f>
        <v>15600</v>
      </c>
    </row>
    <row r="99" spans="1:13" ht="25.5" x14ac:dyDescent="0.25">
      <c r="A99" s="61">
        <v>3</v>
      </c>
      <c r="B99" s="62"/>
      <c r="C99" s="63"/>
      <c r="D99" s="23" t="s">
        <v>18</v>
      </c>
      <c r="E99" s="16"/>
      <c r="F99" s="17"/>
      <c r="G99" s="17"/>
      <c r="H99" s="17"/>
      <c r="I99" s="17"/>
      <c r="J99" s="43"/>
      <c r="K99" s="43"/>
      <c r="L99" s="43">
        <f>SUM(L100)</f>
        <v>15600</v>
      </c>
      <c r="M99" s="43">
        <f>SUM(L99)</f>
        <v>15600</v>
      </c>
    </row>
    <row r="100" spans="1:13" ht="25.5" x14ac:dyDescent="0.25">
      <c r="A100" s="33">
        <v>31</v>
      </c>
      <c r="B100" s="34"/>
      <c r="C100" s="23"/>
      <c r="D100" s="23" t="s">
        <v>19</v>
      </c>
      <c r="E100" s="16"/>
      <c r="F100" s="17"/>
      <c r="G100" s="17"/>
      <c r="H100" s="17"/>
      <c r="I100" s="17"/>
      <c r="J100" s="43"/>
      <c r="K100" s="43"/>
      <c r="L100" s="43">
        <f>SUM(L101:L103)</f>
        <v>15600</v>
      </c>
      <c r="M100" s="43">
        <f>SUM(M101:M103)</f>
        <v>15600</v>
      </c>
    </row>
    <row r="101" spans="1:13" ht="25.5" x14ac:dyDescent="0.25">
      <c r="A101" s="33">
        <v>3111</v>
      </c>
      <c r="B101" s="34"/>
      <c r="C101" s="23"/>
      <c r="D101" s="23" t="s">
        <v>55</v>
      </c>
      <c r="E101" s="16"/>
      <c r="F101" s="17"/>
      <c r="G101" s="17"/>
      <c r="H101" s="17"/>
      <c r="I101" s="17"/>
      <c r="J101" s="13"/>
      <c r="K101" s="13"/>
      <c r="L101" s="13">
        <v>12600</v>
      </c>
      <c r="M101" s="13">
        <f>SUM(L101)</f>
        <v>12600</v>
      </c>
    </row>
    <row r="102" spans="1:13" ht="25.5" x14ac:dyDescent="0.25">
      <c r="A102" s="33">
        <v>3121</v>
      </c>
      <c r="B102" s="34"/>
      <c r="C102" s="23"/>
      <c r="D102" s="23" t="s">
        <v>56</v>
      </c>
      <c r="E102" s="16"/>
      <c r="F102" s="17"/>
      <c r="G102" s="17"/>
      <c r="H102" s="17"/>
      <c r="I102" s="17"/>
      <c r="J102" s="13"/>
      <c r="K102" s="13"/>
      <c r="L102" s="13">
        <v>900</v>
      </c>
      <c r="M102" s="13">
        <f>SUM(L102)</f>
        <v>900</v>
      </c>
    </row>
    <row r="103" spans="1:13" ht="25.5" x14ac:dyDescent="0.25">
      <c r="A103" s="37">
        <v>3132</v>
      </c>
      <c r="B103" s="38"/>
      <c r="C103" s="39"/>
      <c r="D103" s="40" t="s">
        <v>57</v>
      </c>
      <c r="E103" s="1"/>
      <c r="F103" s="1"/>
      <c r="G103" s="1"/>
      <c r="H103" s="1"/>
      <c r="J103" s="1"/>
      <c r="K103" s="1"/>
      <c r="L103" s="1">
        <v>2100</v>
      </c>
      <c r="M103" s="1">
        <f>SUM(L103)</f>
        <v>2100</v>
      </c>
    </row>
    <row r="104" spans="1:13" ht="25.5" x14ac:dyDescent="0.25">
      <c r="A104" s="70">
        <v>32</v>
      </c>
      <c r="B104" s="71"/>
      <c r="C104" s="72"/>
      <c r="D104" s="15" t="s">
        <v>20</v>
      </c>
      <c r="E104" s="19"/>
      <c r="F104" s="20"/>
      <c r="G104" s="20"/>
      <c r="H104" s="20"/>
      <c r="I104" s="20"/>
      <c r="J104" s="21"/>
      <c r="K104" s="21"/>
      <c r="L104" s="21"/>
      <c r="M104" s="21">
        <f t="shared" ref="M104:M106" si="16">SUM(L104)</f>
        <v>0</v>
      </c>
    </row>
    <row r="105" spans="1:13" ht="25.5" x14ac:dyDescent="0.25">
      <c r="A105" s="61">
        <v>3211</v>
      </c>
      <c r="B105" s="62"/>
      <c r="C105" s="63"/>
      <c r="D105" s="23" t="s">
        <v>58</v>
      </c>
      <c r="E105" s="16"/>
      <c r="F105" s="17"/>
      <c r="G105" s="17"/>
      <c r="H105" s="17"/>
      <c r="I105" s="17"/>
      <c r="J105" s="13"/>
      <c r="K105" s="13"/>
      <c r="L105" s="13"/>
      <c r="M105" s="13">
        <f t="shared" si="16"/>
        <v>0</v>
      </c>
    </row>
    <row r="106" spans="1:13" ht="25.5" x14ac:dyDescent="0.25">
      <c r="A106" s="61">
        <v>3212</v>
      </c>
      <c r="B106" s="62"/>
      <c r="C106" s="63"/>
      <c r="D106" s="23" t="s">
        <v>59</v>
      </c>
      <c r="E106" s="16"/>
      <c r="F106" s="17"/>
      <c r="G106" s="17"/>
      <c r="H106" s="17"/>
      <c r="I106" s="17"/>
      <c r="J106" s="13"/>
      <c r="K106" s="13"/>
      <c r="L106" s="13"/>
      <c r="M106" s="13">
        <f t="shared" si="16"/>
        <v>0</v>
      </c>
    </row>
    <row r="107" spans="1:13" x14ac:dyDescent="0.25">
      <c r="A107" s="33"/>
      <c r="B107" s="34"/>
      <c r="C107" s="23"/>
      <c r="D107" s="23"/>
      <c r="E107" s="16"/>
      <c r="F107" s="17"/>
      <c r="G107" s="17"/>
      <c r="H107" s="17"/>
      <c r="I107" s="17"/>
      <c r="J107" s="13"/>
      <c r="K107" s="13"/>
      <c r="L107" s="13"/>
      <c r="M107" s="13"/>
    </row>
    <row r="108" spans="1:13" ht="25.5" customHeight="1" x14ac:dyDescent="0.25">
      <c r="A108" s="33"/>
      <c r="B108" s="34"/>
      <c r="C108" s="23"/>
      <c r="D108" s="23"/>
      <c r="E108" s="16"/>
      <c r="F108" s="17"/>
      <c r="G108" s="17"/>
      <c r="H108" s="17"/>
      <c r="I108" s="17"/>
      <c r="J108" s="13"/>
      <c r="K108" s="14"/>
      <c r="L108" s="13"/>
      <c r="M108" s="14"/>
    </row>
    <row r="109" spans="1:13" ht="38.25" x14ac:dyDescent="0.25">
      <c r="A109" s="54" t="s">
        <v>45</v>
      </c>
      <c r="B109" s="55"/>
      <c r="C109" s="56"/>
      <c r="D109" s="15" t="s">
        <v>46</v>
      </c>
      <c r="E109" s="19"/>
      <c r="F109" s="20"/>
      <c r="G109" s="17"/>
      <c r="H109" s="17"/>
      <c r="I109" s="17"/>
      <c r="J109" s="13"/>
      <c r="K109" s="14"/>
      <c r="L109" s="13"/>
      <c r="M109" s="14"/>
    </row>
    <row r="110" spans="1:13" s="45" customFormat="1" ht="25.5" x14ac:dyDescent="0.25">
      <c r="A110" s="54" t="s">
        <v>60</v>
      </c>
      <c r="B110" s="55"/>
      <c r="C110" s="56"/>
      <c r="D110" s="15" t="s">
        <v>61</v>
      </c>
      <c r="E110" s="19">
        <f>SUM(E111)</f>
        <v>10153.290000000001</v>
      </c>
      <c r="F110" s="20">
        <f>SUM(F111)</f>
        <v>10667.06</v>
      </c>
      <c r="G110" s="20">
        <f>SUM(G111)</f>
        <v>10667.06</v>
      </c>
      <c r="H110" s="20"/>
      <c r="I110" s="20">
        <f t="shared" ref="I110:I111" si="17">SUM(I111)</f>
        <v>10667.06</v>
      </c>
      <c r="J110" s="21"/>
      <c r="K110" s="21">
        <f>SUM(I110:J110)</f>
        <v>10667.06</v>
      </c>
      <c r="L110" s="21">
        <v>-513.74</v>
      </c>
      <c r="M110" s="21">
        <f>SUM(K110:L110)</f>
        <v>10153.32</v>
      </c>
    </row>
    <row r="111" spans="1:13" ht="25.5" x14ac:dyDescent="0.25">
      <c r="A111" s="64" t="s">
        <v>50</v>
      </c>
      <c r="B111" s="65"/>
      <c r="C111" s="66"/>
      <c r="D111" s="22" t="s">
        <v>17</v>
      </c>
      <c r="E111" s="19">
        <f>SUM(E112:E112)</f>
        <v>10153.290000000001</v>
      </c>
      <c r="F111" s="20">
        <f>SUM(F112)</f>
        <v>10667.06</v>
      </c>
      <c r="G111" s="20">
        <f>SUM(G112)</f>
        <v>10667.06</v>
      </c>
      <c r="H111" s="20"/>
      <c r="I111" s="20">
        <f t="shared" si="17"/>
        <v>10667.06</v>
      </c>
      <c r="J111" s="13"/>
      <c r="K111" s="13">
        <f>SUM(I111:J111)</f>
        <v>10667.06</v>
      </c>
      <c r="L111" s="13">
        <v>-513.74</v>
      </c>
      <c r="M111" s="13">
        <f>SUM(K111:L111)</f>
        <v>10153.32</v>
      </c>
    </row>
    <row r="112" spans="1:13" ht="25.5" x14ac:dyDescent="0.25">
      <c r="A112" s="54">
        <v>3</v>
      </c>
      <c r="B112" s="55"/>
      <c r="C112" s="56"/>
      <c r="D112" s="15" t="s">
        <v>18</v>
      </c>
      <c r="E112" s="16">
        <v>10153.290000000001</v>
      </c>
      <c r="F112" s="17">
        <v>10667.06</v>
      </c>
      <c r="G112" s="17">
        <v>10667.06</v>
      </c>
      <c r="H112" s="17"/>
      <c r="I112" s="17">
        <v>10667.06</v>
      </c>
      <c r="J112" s="13"/>
      <c r="K112" s="13">
        <f>SUM(I112:J112)</f>
        <v>10667.06</v>
      </c>
      <c r="L112" s="13">
        <v>-513.74</v>
      </c>
      <c r="M112" s="13">
        <f>SUM(K112:L112)</f>
        <v>10153.32</v>
      </c>
    </row>
    <row r="113" spans="1:13" ht="25.5" x14ac:dyDescent="0.25">
      <c r="A113" s="58">
        <v>32</v>
      </c>
      <c r="B113" s="59"/>
      <c r="C113" s="60"/>
      <c r="D113" s="23" t="s">
        <v>20</v>
      </c>
      <c r="E113" s="19">
        <v>10153.290000000001</v>
      </c>
      <c r="F113" s="17">
        <v>10667.06</v>
      </c>
      <c r="G113" s="17">
        <v>10667.06</v>
      </c>
      <c r="H113" s="17"/>
      <c r="I113" s="17">
        <v>10667.06</v>
      </c>
      <c r="J113" s="13"/>
      <c r="K113" s="13">
        <f>SUM(I113:J113)</f>
        <v>10667.06</v>
      </c>
      <c r="L113" s="13">
        <v>-513.74</v>
      </c>
      <c r="M113" s="13">
        <f>SUM(K113:L113)</f>
        <v>10153.32</v>
      </c>
    </row>
    <row r="114" spans="1:13" x14ac:dyDescent="0.25">
      <c r="A114" s="54"/>
      <c r="B114" s="55"/>
      <c r="C114" s="56"/>
      <c r="D114" s="15"/>
      <c r="E114" s="16"/>
      <c r="F114" s="17"/>
      <c r="G114" s="20"/>
      <c r="H114" s="20"/>
      <c r="I114" s="20"/>
      <c r="J114" s="13"/>
      <c r="K114" s="14"/>
      <c r="L114" s="13"/>
      <c r="M114" s="14"/>
    </row>
    <row r="115" spans="1:13" x14ac:dyDescent="0.25">
      <c r="A115" s="79"/>
      <c r="B115" s="80"/>
      <c r="C115" s="81"/>
      <c r="D115" s="27"/>
      <c r="E115" s="19"/>
      <c r="F115" s="20"/>
      <c r="G115" s="17"/>
      <c r="H115" s="17"/>
      <c r="I115" s="17"/>
      <c r="J115" s="13"/>
      <c r="K115" s="14"/>
      <c r="L115" s="13"/>
      <c r="M115" s="14"/>
    </row>
    <row r="116" spans="1:13" x14ac:dyDescent="0.25">
      <c r="A116" s="54"/>
      <c r="B116" s="55"/>
      <c r="C116" s="56"/>
      <c r="D116" s="15"/>
      <c r="E116" s="16"/>
      <c r="F116" s="17"/>
      <c r="G116" s="20"/>
      <c r="H116" s="20"/>
      <c r="I116" s="20"/>
      <c r="J116" s="13"/>
      <c r="K116" s="14"/>
      <c r="L116" s="13"/>
      <c r="M116" s="14"/>
    </row>
    <row r="117" spans="1:13" x14ac:dyDescent="0.25">
      <c r="A117" s="58"/>
      <c r="B117" s="59"/>
      <c r="C117" s="60"/>
      <c r="D117" s="23"/>
      <c r="E117" s="16"/>
      <c r="F117" s="17"/>
      <c r="G117" s="17"/>
      <c r="H117" s="17"/>
      <c r="I117" s="17"/>
      <c r="J117" s="13"/>
      <c r="K117" s="14"/>
      <c r="L117" s="13"/>
      <c r="M117" s="14"/>
    </row>
    <row r="118" spans="1:13" ht="38.25" x14ac:dyDescent="0.25">
      <c r="A118" s="54" t="s">
        <v>45</v>
      </c>
      <c r="B118" s="55"/>
      <c r="C118" s="56"/>
      <c r="D118" s="15" t="s">
        <v>46</v>
      </c>
      <c r="E118" s="19"/>
      <c r="F118" s="20"/>
      <c r="G118" s="17"/>
      <c r="H118" s="17"/>
      <c r="I118" s="17"/>
      <c r="J118" s="13"/>
      <c r="K118" s="14"/>
      <c r="L118" s="13"/>
      <c r="M118" s="14"/>
    </row>
    <row r="119" spans="1:13" ht="25.5" x14ac:dyDescent="0.25">
      <c r="A119" s="54" t="s">
        <v>62</v>
      </c>
      <c r="B119" s="55"/>
      <c r="C119" s="56"/>
      <c r="D119" s="15" t="s">
        <v>63</v>
      </c>
      <c r="E119" s="19">
        <f>SUM(E120)</f>
        <v>3571.9</v>
      </c>
      <c r="F119" s="20">
        <f>SUM(F120)</f>
        <v>4192.24</v>
      </c>
      <c r="G119" s="20">
        <f>SUM(G120)</f>
        <v>4192.24</v>
      </c>
      <c r="H119" s="20"/>
      <c r="I119" s="20">
        <f t="shared" ref="I119" si="18">SUM(I120)</f>
        <v>4192.24</v>
      </c>
      <c r="J119" s="13"/>
      <c r="K119" s="13">
        <f>SUM(I119:J119)</f>
        <v>4192.24</v>
      </c>
      <c r="L119" s="13"/>
      <c r="M119" s="13">
        <f>SUM(K119:L119)</f>
        <v>4192.24</v>
      </c>
    </row>
    <row r="120" spans="1:13" ht="25.5" x14ac:dyDescent="0.25">
      <c r="A120" s="64" t="s">
        <v>49</v>
      </c>
      <c r="B120" s="65"/>
      <c r="C120" s="66"/>
      <c r="D120" s="22" t="s">
        <v>17</v>
      </c>
      <c r="E120" s="19">
        <f>SUM(E121:E121)</f>
        <v>3571.9</v>
      </c>
      <c r="F120" s="20">
        <f>SUM(F121)</f>
        <v>4192.24</v>
      </c>
      <c r="G120" s="20">
        <f>SUM(G122)</f>
        <v>4192.24</v>
      </c>
      <c r="H120" s="20"/>
      <c r="I120" s="20">
        <f t="shared" ref="I120" si="19">SUM(I122)</f>
        <v>4192.24</v>
      </c>
      <c r="J120" s="13"/>
      <c r="K120" s="13">
        <f>SUM(I120:J120)</f>
        <v>4192.24</v>
      </c>
      <c r="L120" s="13"/>
      <c r="M120" s="13">
        <f>SUM(K120:L120)</f>
        <v>4192.24</v>
      </c>
    </row>
    <row r="121" spans="1:13" ht="25.5" x14ac:dyDescent="0.25">
      <c r="A121" s="54">
        <v>3</v>
      </c>
      <c r="B121" s="55"/>
      <c r="C121" s="56"/>
      <c r="D121" s="15" t="s">
        <v>18</v>
      </c>
      <c r="E121" s="16">
        <v>3571.9</v>
      </c>
      <c r="F121" s="17">
        <v>4192.24</v>
      </c>
      <c r="G121" s="20"/>
      <c r="H121" s="20"/>
      <c r="I121" s="20"/>
      <c r="J121" s="13"/>
      <c r="K121" s="14"/>
      <c r="L121" s="13"/>
      <c r="M121" s="14"/>
    </row>
    <row r="122" spans="1:13" ht="25.5" x14ac:dyDescent="0.25">
      <c r="A122" s="58">
        <v>32</v>
      </c>
      <c r="B122" s="59"/>
      <c r="C122" s="60"/>
      <c r="D122" s="23" t="s">
        <v>20</v>
      </c>
      <c r="E122" s="16">
        <v>3571.9</v>
      </c>
      <c r="F122" s="17">
        <v>4192.24</v>
      </c>
      <c r="G122" s="17">
        <v>4192.24</v>
      </c>
      <c r="H122" s="17"/>
      <c r="I122" s="17">
        <v>4192.24</v>
      </c>
      <c r="J122" s="13"/>
      <c r="K122" s="13">
        <f>SUM(I122:J122)</f>
        <v>4192.24</v>
      </c>
      <c r="L122" s="13"/>
      <c r="M122" s="13">
        <f>SUM(K122:L122)</f>
        <v>4192.24</v>
      </c>
    </row>
    <row r="123" spans="1:13" ht="38.25" x14ac:dyDescent="0.25">
      <c r="A123" s="54" t="s">
        <v>45</v>
      </c>
      <c r="B123" s="55"/>
      <c r="C123" s="56"/>
      <c r="D123" s="15" t="s">
        <v>46</v>
      </c>
      <c r="E123" s="19"/>
      <c r="F123" s="20"/>
      <c r="G123" s="20"/>
      <c r="H123" s="20"/>
      <c r="I123" s="20"/>
      <c r="J123" s="13"/>
      <c r="K123" s="14"/>
      <c r="L123" s="13"/>
      <c r="M123" s="14"/>
    </row>
    <row r="124" spans="1:13" ht="38.25" x14ac:dyDescent="0.25">
      <c r="A124" s="54" t="s">
        <v>64</v>
      </c>
      <c r="B124" s="55"/>
      <c r="C124" s="56"/>
      <c r="D124" s="15" t="s">
        <v>65</v>
      </c>
      <c r="E124" s="19">
        <f>SUM(E125+E129)</f>
        <v>6668.35</v>
      </c>
      <c r="F124" s="20"/>
      <c r="G124" s="20"/>
      <c r="H124" s="20"/>
      <c r="I124" s="20"/>
      <c r="J124" s="13"/>
      <c r="K124" s="14"/>
      <c r="L124" s="13"/>
      <c r="M124" s="14"/>
    </row>
    <row r="125" spans="1:13" ht="25.5" x14ac:dyDescent="0.25">
      <c r="A125" s="64" t="s">
        <v>49</v>
      </c>
      <c r="B125" s="65"/>
      <c r="C125" s="66"/>
      <c r="D125" s="22" t="s">
        <v>17</v>
      </c>
      <c r="E125" s="19">
        <f>SUM(E126:E126)</f>
        <v>6435.29</v>
      </c>
      <c r="F125" s="20"/>
      <c r="G125" s="17"/>
      <c r="H125" s="17"/>
      <c r="I125" s="17"/>
      <c r="J125" s="13"/>
      <c r="K125" s="14"/>
      <c r="L125" s="13"/>
      <c r="M125" s="14"/>
    </row>
    <row r="126" spans="1:13" ht="25.5" x14ac:dyDescent="0.25">
      <c r="A126" s="54">
        <v>3</v>
      </c>
      <c r="B126" s="55"/>
      <c r="C126" s="56"/>
      <c r="D126" s="15" t="s">
        <v>18</v>
      </c>
      <c r="E126" s="16">
        <v>6435.29</v>
      </c>
      <c r="F126" s="17"/>
      <c r="G126" s="17"/>
      <c r="H126" s="17"/>
      <c r="I126" s="17"/>
      <c r="J126" s="13"/>
      <c r="K126" s="14"/>
      <c r="L126" s="13"/>
      <c r="M126" s="14"/>
    </row>
    <row r="127" spans="1:13" ht="25.5" x14ac:dyDescent="0.25">
      <c r="A127" s="58">
        <v>32</v>
      </c>
      <c r="B127" s="59"/>
      <c r="C127" s="60"/>
      <c r="D127" s="23" t="s">
        <v>20</v>
      </c>
      <c r="E127" s="19">
        <v>6433.29</v>
      </c>
      <c r="F127" s="20"/>
      <c r="G127" s="20"/>
      <c r="H127" s="20"/>
      <c r="I127" s="20"/>
      <c r="J127" s="13"/>
      <c r="K127" s="14"/>
      <c r="L127" s="13"/>
      <c r="M127" s="14"/>
    </row>
    <row r="128" spans="1:13" x14ac:dyDescent="0.25">
      <c r="A128" s="54"/>
      <c r="B128" s="55"/>
      <c r="C128" s="56"/>
      <c r="D128" s="15"/>
      <c r="E128" s="16"/>
      <c r="F128" s="17"/>
      <c r="G128" s="20"/>
      <c r="H128" s="20"/>
      <c r="I128" s="20"/>
      <c r="J128" s="13"/>
      <c r="K128" s="14"/>
      <c r="L128" s="13"/>
      <c r="M128" s="14"/>
    </row>
    <row r="129" spans="1:13" ht="38.25" x14ac:dyDescent="0.25">
      <c r="A129" s="54" t="s">
        <v>66</v>
      </c>
      <c r="B129" s="55"/>
      <c r="C129" s="56"/>
      <c r="D129" s="15" t="s">
        <v>46</v>
      </c>
      <c r="E129" s="19">
        <f>SUM(E134+E137)</f>
        <v>233.06</v>
      </c>
      <c r="F129" s="20"/>
      <c r="G129" s="17"/>
      <c r="H129" s="17"/>
      <c r="I129" s="17"/>
      <c r="J129" s="13"/>
      <c r="K129" s="14"/>
      <c r="L129" s="13"/>
      <c r="M129" s="14"/>
    </row>
    <row r="130" spans="1:13" x14ac:dyDescent="0.25">
      <c r="A130" s="67" t="s">
        <v>67</v>
      </c>
      <c r="B130" s="68"/>
      <c r="C130" s="69"/>
      <c r="D130" s="15"/>
      <c r="E130" s="19"/>
      <c r="F130" s="20"/>
      <c r="G130" s="17"/>
      <c r="H130" s="17"/>
      <c r="I130" s="17"/>
      <c r="J130" s="13"/>
      <c r="K130" s="14"/>
      <c r="L130" s="13"/>
      <c r="M130" s="14"/>
    </row>
    <row r="131" spans="1:13" x14ac:dyDescent="0.25">
      <c r="A131" s="73" t="s">
        <v>68</v>
      </c>
      <c r="B131" s="74"/>
      <c r="C131" s="75"/>
      <c r="D131" s="15"/>
      <c r="E131" s="19"/>
      <c r="F131" s="20"/>
      <c r="G131" s="20"/>
      <c r="H131" s="20"/>
      <c r="I131" s="20"/>
      <c r="J131" s="21"/>
      <c r="K131" s="30"/>
      <c r="L131" s="21"/>
      <c r="M131" s="30"/>
    </row>
    <row r="132" spans="1:13" x14ac:dyDescent="0.25">
      <c r="A132" s="76"/>
      <c r="B132" s="77"/>
      <c r="C132" s="78"/>
      <c r="D132" s="15"/>
      <c r="E132" s="19"/>
      <c r="F132" s="20"/>
      <c r="G132" s="20"/>
      <c r="H132" s="20"/>
      <c r="I132" s="20"/>
      <c r="J132" s="21"/>
      <c r="K132" s="30"/>
      <c r="L132" s="21"/>
      <c r="M132" s="30"/>
    </row>
    <row r="133" spans="1:13" ht="38.25" x14ac:dyDescent="0.25">
      <c r="A133" s="54" t="s">
        <v>64</v>
      </c>
      <c r="B133" s="55"/>
      <c r="C133" s="56"/>
      <c r="D133" s="15" t="s">
        <v>65</v>
      </c>
      <c r="E133" s="19"/>
      <c r="F133" s="20"/>
      <c r="G133" s="13"/>
      <c r="H133" s="13"/>
      <c r="I133" s="13"/>
      <c r="J133" s="13"/>
      <c r="K133" s="14"/>
      <c r="L133" s="13"/>
      <c r="M133" s="14"/>
    </row>
    <row r="134" spans="1:13" ht="25.5" x14ac:dyDescent="0.25">
      <c r="A134" s="64" t="s">
        <v>50</v>
      </c>
      <c r="B134" s="65"/>
      <c r="C134" s="66"/>
      <c r="D134" s="22" t="s">
        <v>17</v>
      </c>
      <c r="E134" s="19">
        <f>SUM(E135:E135)</f>
        <v>233.06</v>
      </c>
      <c r="F134" s="20"/>
      <c r="G134" s="13"/>
      <c r="H134" s="13"/>
      <c r="I134" s="13"/>
      <c r="J134" s="13"/>
      <c r="K134" s="14"/>
      <c r="L134" s="13"/>
      <c r="M134" s="14"/>
    </row>
    <row r="135" spans="1:13" ht="25.5" x14ac:dyDescent="0.25">
      <c r="A135" s="54">
        <v>3</v>
      </c>
      <c r="B135" s="55"/>
      <c r="C135" s="56"/>
      <c r="D135" s="15" t="s">
        <v>18</v>
      </c>
      <c r="E135" s="16">
        <v>233.06</v>
      </c>
      <c r="F135" s="17"/>
      <c r="G135" s="13"/>
      <c r="H135" s="13"/>
      <c r="I135" s="13"/>
      <c r="J135" s="13"/>
      <c r="K135" s="14"/>
      <c r="L135" s="13"/>
      <c r="M135" s="14"/>
    </row>
    <row r="136" spans="1:13" ht="25.5" x14ac:dyDescent="0.25">
      <c r="A136" s="58">
        <v>32</v>
      </c>
      <c r="B136" s="59"/>
      <c r="C136" s="60"/>
      <c r="D136" s="23" t="s">
        <v>20</v>
      </c>
      <c r="E136" s="16"/>
      <c r="F136" s="17"/>
      <c r="G136" s="13"/>
      <c r="H136" s="13"/>
      <c r="I136" s="13"/>
      <c r="J136" s="13"/>
      <c r="K136" s="14"/>
      <c r="L136" s="13"/>
      <c r="M136" s="14"/>
    </row>
    <row r="137" spans="1:13" x14ac:dyDescent="0.25">
      <c r="A137" s="24"/>
      <c r="B137" s="25"/>
      <c r="C137" s="26"/>
      <c r="D137" s="23"/>
      <c r="E137" s="19"/>
      <c r="F137" s="20"/>
      <c r="G137" s="13"/>
      <c r="H137" s="13"/>
      <c r="I137" s="13"/>
      <c r="J137" s="13"/>
      <c r="K137" s="14"/>
      <c r="L137" s="13"/>
      <c r="M137" s="14"/>
    </row>
    <row r="138" spans="1:13" ht="38.25" x14ac:dyDescent="0.25">
      <c r="A138" s="54" t="s">
        <v>71</v>
      </c>
      <c r="B138" s="55"/>
      <c r="C138" s="56"/>
      <c r="D138" s="15" t="s">
        <v>72</v>
      </c>
      <c r="E138" s="19">
        <f>SUM(E139)</f>
        <v>5227.16</v>
      </c>
      <c r="F138" s="20">
        <f>SUM(F139)</f>
        <v>7477.74</v>
      </c>
      <c r="G138" s="13"/>
      <c r="H138" s="13"/>
      <c r="I138" s="13"/>
      <c r="J138" s="13"/>
      <c r="K138" s="14"/>
      <c r="L138" s="13"/>
      <c r="M138" s="14"/>
    </row>
    <row r="139" spans="1:13" ht="25.5" x14ac:dyDescent="0.25">
      <c r="A139" s="64" t="s">
        <v>49</v>
      </c>
      <c r="B139" s="65"/>
      <c r="C139" s="66"/>
      <c r="D139" s="22" t="s">
        <v>17</v>
      </c>
      <c r="E139" s="19">
        <f>SUM(E140)</f>
        <v>5227.16</v>
      </c>
      <c r="F139" s="20">
        <f>SUM(F140)</f>
        <v>7477.74</v>
      </c>
      <c r="G139" s="13"/>
      <c r="H139" s="13"/>
      <c r="I139" s="13"/>
      <c r="J139" s="13"/>
      <c r="K139" s="14"/>
      <c r="L139" s="13"/>
      <c r="M139" s="14"/>
    </row>
    <row r="140" spans="1:13" ht="25.5" x14ac:dyDescent="0.25">
      <c r="A140" s="54">
        <v>3</v>
      </c>
      <c r="B140" s="55"/>
      <c r="C140" s="56"/>
      <c r="D140" s="15" t="s">
        <v>18</v>
      </c>
      <c r="E140" s="16">
        <v>5227.16</v>
      </c>
      <c r="F140" s="17">
        <v>7477.74</v>
      </c>
      <c r="G140" s="13"/>
      <c r="H140" s="13"/>
      <c r="I140" s="13"/>
      <c r="J140" s="13"/>
      <c r="K140" s="14"/>
      <c r="L140" s="13"/>
      <c r="M140" s="14"/>
    </row>
    <row r="141" spans="1:13" ht="25.5" x14ac:dyDescent="0.25">
      <c r="A141" s="58">
        <v>32</v>
      </c>
      <c r="B141" s="59"/>
      <c r="C141" s="60"/>
      <c r="D141" s="23" t="s">
        <v>20</v>
      </c>
      <c r="E141" s="13">
        <v>5227.16</v>
      </c>
      <c r="F141" s="13">
        <v>7477.74</v>
      </c>
      <c r="G141" s="13"/>
      <c r="H141" s="13"/>
      <c r="I141" s="13"/>
      <c r="J141" s="13"/>
      <c r="K141" s="14"/>
      <c r="L141" s="13"/>
      <c r="M141" s="14"/>
    </row>
    <row r="142" spans="1:13" x14ac:dyDescent="0.25">
      <c r="A142" s="24"/>
      <c r="B142" s="25"/>
      <c r="C142" s="26"/>
      <c r="D142" s="23"/>
      <c r="E142" s="41"/>
      <c r="F142" s="13"/>
      <c r="G142" s="13"/>
      <c r="H142" s="13"/>
      <c r="I142" s="13"/>
      <c r="J142" s="13"/>
      <c r="K142" s="14"/>
      <c r="L142" s="13"/>
      <c r="M142" s="14"/>
    </row>
    <row r="143" spans="1:13" ht="38.25" x14ac:dyDescent="0.25">
      <c r="A143" s="54" t="s">
        <v>71</v>
      </c>
      <c r="B143" s="55"/>
      <c r="C143" s="56"/>
      <c r="D143" s="15" t="s">
        <v>73</v>
      </c>
      <c r="E143" s="19"/>
      <c r="F143" s="20"/>
      <c r="G143" s="21">
        <f>SUM(G144)</f>
        <v>11216.61</v>
      </c>
      <c r="H143" s="21"/>
      <c r="I143" s="21">
        <f t="shared" ref="I143:I144" si="20">SUM(I144)</f>
        <v>11216.61</v>
      </c>
      <c r="J143" s="21">
        <f>SUM(J144)</f>
        <v>-0.01</v>
      </c>
      <c r="K143" s="21">
        <f>SUM(I143:J143)</f>
        <v>11216.6</v>
      </c>
      <c r="L143" s="21">
        <f>SUM(L147+L144)</f>
        <v>10522.68</v>
      </c>
      <c r="M143" s="21">
        <f>SUM(M144+M147)</f>
        <v>21739.279999999999</v>
      </c>
    </row>
    <row r="144" spans="1:13" ht="25.5" x14ac:dyDescent="0.25">
      <c r="A144" s="64" t="s">
        <v>49</v>
      </c>
      <c r="B144" s="65"/>
      <c r="C144" s="66"/>
      <c r="D144" s="22" t="s">
        <v>17</v>
      </c>
      <c r="E144" s="19"/>
      <c r="F144" s="20"/>
      <c r="G144" s="21">
        <f>SUM(G145)</f>
        <v>11216.61</v>
      </c>
      <c r="H144" s="21"/>
      <c r="I144" s="21">
        <f t="shared" si="20"/>
        <v>11216.61</v>
      </c>
      <c r="J144" s="21">
        <f>SUM(J145)</f>
        <v>-0.01</v>
      </c>
      <c r="K144" s="21">
        <f>SUM(I144:J144)</f>
        <v>11216.6</v>
      </c>
      <c r="L144" s="21">
        <f>SUM(L145)</f>
        <v>-0.6</v>
      </c>
      <c r="M144" s="21">
        <f>SUM(K144:L144)</f>
        <v>11216</v>
      </c>
    </row>
    <row r="145" spans="1:16" ht="25.5" x14ac:dyDescent="0.25">
      <c r="A145" s="54">
        <v>3</v>
      </c>
      <c r="B145" s="55"/>
      <c r="C145" s="56"/>
      <c r="D145" s="15" t="s">
        <v>18</v>
      </c>
      <c r="E145" s="16"/>
      <c r="F145" s="17"/>
      <c r="G145" s="13">
        <f>SUM(G146)</f>
        <v>11216.61</v>
      </c>
      <c r="H145" s="13"/>
      <c r="I145" s="13">
        <f>SUM(G145)</f>
        <v>11216.61</v>
      </c>
      <c r="J145" s="13">
        <f>SUM(J146)</f>
        <v>-0.01</v>
      </c>
      <c r="K145" s="13">
        <f>SUM(I145:J145)</f>
        <v>11216.6</v>
      </c>
      <c r="L145" s="13">
        <v>-0.6</v>
      </c>
      <c r="M145" s="13">
        <f>SUM(K145:L145)</f>
        <v>11216</v>
      </c>
    </row>
    <row r="146" spans="1:16" ht="45.2" customHeight="1" x14ac:dyDescent="0.25">
      <c r="A146" s="58">
        <v>32</v>
      </c>
      <c r="B146" s="59"/>
      <c r="C146" s="60"/>
      <c r="D146" s="23" t="s">
        <v>20</v>
      </c>
      <c r="E146" s="13"/>
      <c r="F146" s="13"/>
      <c r="G146" s="13">
        <v>11216.61</v>
      </c>
      <c r="H146" s="13"/>
      <c r="I146" s="13">
        <f>SUM(G146)</f>
        <v>11216.61</v>
      </c>
      <c r="J146" s="13">
        <v>-0.01</v>
      </c>
      <c r="K146" s="13">
        <f>SUM(I146:J146)</f>
        <v>11216.6</v>
      </c>
      <c r="L146" s="13">
        <v>-0.6</v>
      </c>
      <c r="M146" s="13">
        <f>SUM(K146:L146)</f>
        <v>11216</v>
      </c>
      <c r="P146" s="1"/>
    </row>
    <row r="147" spans="1:16" ht="28.9" customHeight="1" x14ac:dyDescent="0.25">
      <c r="A147" s="64" t="s">
        <v>89</v>
      </c>
      <c r="B147" s="65"/>
      <c r="C147" s="66"/>
      <c r="D147" s="22" t="s">
        <v>17</v>
      </c>
      <c r="E147" s="19"/>
      <c r="F147" s="20"/>
      <c r="G147" s="21"/>
      <c r="H147" s="21"/>
      <c r="I147" s="21"/>
      <c r="J147" s="21"/>
      <c r="K147" s="21"/>
      <c r="L147" s="21">
        <f>SUM(L148)</f>
        <v>10523.28</v>
      </c>
      <c r="M147" s="21">
        <f>SUM(L147)</f>
        <v>10523.28</v>
      </c>
    </row>
    <row r="148" spans="1:16" ht="26.25" customHeight="1" x14ac:dyDescent="0.25">
      <c r="A148" s="58">
        <v>32</v>
      </c>
      <c r="B148" s="59"/>
      <c r="C148" s="60"/>
      <c r="D148" s="23" t="s">
        <v>20</v>
      </c>
      <c r="E148" s="13"/>
      <c r="F148" s="13"/>
      <c r="G148" s="13"/>
      <c r="H148" s="13"/>
      <c r="I148" s="13"/>
      <c r="J148" s="13"/>
      <c r="K148" s="13"/>
      <c r="L148" s="13">
        <v>10523.28</v>
      </c>
      <c r="M148" s="13">
        <f>SUM(L148)</f>
        <v>10523.28</v>
      </c>
      <c r="P148" s="1"/>
    </row>
    <row r="149" spans="1:16" ht="48.95" customHeight="1" x14ac:dyDescent="0.25">
      <c r="A149" s="54" t="s">
        <v>36</v>
      </c>
      <c r="B149" s="55"/>
      <c r="C149" s="56"/>
      <c r="D149" s="15" t="s">
        <v>74</v>
      </c>
      <c r="E149" s="19"/>
      <c r="F149" s="20"/>
      <c r="G149" s="17"/>
      <c r="H149" s="17"/>
      <c r="I149" s="17"/>
      <c r="J149" s="13"/>
      <c r="K149" s="14"/>
      <c r="L149" s="13"/>
      <c r="M149" s="14"/>
    </row>
    <row r="150" spans="1:16" ht="36.4" customHeight="1" x14ac:dyDescent="0.25">
      <c r="A150" s="54" t="s">
        <v>38</v>
      </c>
      <c r="B150" s="55"/>
      <c r="C150" s="56"/>
      <c r="D150" s="15" t="s">
        <v>39</v>
      </c>
      <c r="E150" s="19"/>
      <c r="F150" s="20"/>
      <c r="G150" s="20">
        <f>SUM(G151)</f>
        <v>35928.080000000002</v>
      </c>
      <c r="H150" s="20"/>
      <c r="I150" s="20">
        <f t="shared" ref="I150:I151" si="21">SUM(I151)</f>
        <v>35928.080000000002</v>
      </c>
      <c r="J150" s="13"/>
      <c r="K150" s="13">
        <f t="shared" ref="K150:K156" si="22">SUM(I150:J150)</f>
        <v>35928.080000000002</v>
      </c>
      <c r="L150" s="13"/>
      <c r="M150" s="13">
        <f t="shared" ref="M150:M154" si="23">SUM(K150:L150)</f>
        <v>35928.080000000002</v>
      </c>
    </row>
    <row r="151" spans="1:16" ht="42.6" customHeight="1" x14ac:dyDescent="0.25">
      <c r="A151" s="64" t="s">
        <v>31</v>
      </c>
      <c r="B151" s="65"/>
      <c r="C151" s="66"/>
      <c r="D151" s="22" t="s">
        <v>17</v>
      </c>
      <c r="E151" s="19"/>
      <c r="F151" s="20"/>
      <c r="G151" s="20">
        <f>SUM(G152)</f>
        <v>35928.080000000002</v>
      </c>
      <c r="H151" s="20"/>
      <c r="I151" s="20">
        <f t="shared" si="21"/>
        <v>35928.080000000002</v>
      </c>
      <c r="J151" s="13"/>
      <c r="K151" s="13">
        <f t="shared" si="22"/>
        <v>35928.080000000002</v>
      </c>
      <c r="L151" s="13"/>
      <c r="M151" s="13">
        <f t="shared" si="23"/>
        <v>35928.080000000002</v>
      </c>
    </row>
    <row r="152" spans="1:16" ht="42.6" customHeight="1" x14ac:dyDescent="0.25">
      <c r="A152" s="54">
        <v>3</v>
      </c>
      <c r="B152" s="55"/>
      <c r="C152" s="56"/>
      <c r="D152" s="15" t="s">
        <v>18</v>
      </c>
      <c r="E152" s="16"/>
      <c r="F152" s="17"/>
      <c r="G152" s="17">
        <f>SUM(G153:G154)</f>
        <v>35928.080000000002</v>
      </c>
      <c r="H152" s="17"/>
      <c r="I152" s="17">
        <f t="shared" ref="I152" si="24">SUM(I153:I154)</f>
        <v>35928.080000000002</v>
      </c>
      <c r="J152" s="13"/>
      <c r="K152" s="13">
        <f t="shared" si="22"/>
        <v>35928.080000000002</v>
      </c>
      <c r="L152" s="13"/>
      <c r="M152" s="13">
        <f t="shared" si="23"/>
        <v>35928.080000000002</v>
      </c>
    </row>
    <row r="153" spans="1:16" ht="42.6" customHeight="1" x14ac:dyDescent="0.25">
      <c r="A153" s="33">
        <v>31</v>
      </c>
      <c r="B153" s="34"/>
      <c r="C153" s="23"/>
      <c r="D153" s="23" t="s">
        <v>19</v>
      </c>
      <c r="E153" s="16"/>
      <c r="F153" s="17"/>
      <c r="G153" s="17">
        <v>21713.47</v>
      </c>
      <c r="H153" s="17"/>
      <c r="I153" s="17">
        <v>21713.47</v>
      </c>
      <c r="J153" s="13"/>
      <c r="K153" s="13">
        <f t="shared" si="22"/>
        <v>21713.47</v>
      </c>
      <c r="L153" s="13"/>
      <c r="M153" s="13">
        <f t="shared" si="23"/>
        <v>21713.47</v>
      </c>
    </row>
    <row r="154" spans="1:16" ht="42.6" customHeight="1" x14ac:dyDescent="0.25">
      <c r="A154" s="58">
        <v>32</v>
      </c>
      <c r="B154" s="59"/>
      <c r="C154" s="60"/>
      <c r="D154" s="23" t="s">
        <v>20</v>
      </c>
      <c r="E154" s="16"/>
      <c r="F154" s="17"/>
      <c r="G154" s="17">
        <v>14214.61</v>
      </c>
      <c r="H154" s="17"/>
      <c r="I154" s="17">
        <v>14214.61</v>
      </c>
      <c r="J154" s="13"/>
      <c r="K154" s="13">
        <f t="shared" si="22"/>
        <v>14214.61</v>
      </c>
      <c r="L154" s="13"/>
      <c r="M154" s="13">
        <f t="shared" si="23"/>
        <v>14214.61</v>
      </c>
    </row>
    <row r="155" spans="1:16" ht="40.5" customHeight="1" x14ac:dyDescent="0.25">
      <c r="A155" s="54" t="s">
        <v>90</v>
      </c>
      <c r="B155" s="55"/>
      <c r="C155" s="56"/>
      <c r="D155" s="15"/>
      <c r="E155" s="19"/>
      <c r="F155" s="20"/>
      <c r="G155" s="20"/>
      <c r="H155" s="20">
        <f>SUM(H156)</f>
        <v>53193.31</v>
      </c>
      <c r="I155" s="20">
        <f>SUM(H155)</f>
        <v>53193.31</v>
      </c>
      <c r="J155" s="21"/>
      <c r="K155" s="21">
        <f t="shared" si="22"/>
        <v>53193.31</v>
      </c>
      <c r="L155" s="21">
        <f>SUM(L156)</f>
        <v>-29586.44</v>
      </c>
      <c r="M155" s="21">
        <f>SUM(M156:M157)</f>
        <v>30108.59</v>
      </c>
    </row>
    <row r="156" spans="1:16" ht="42.6" customHeight="1" x14ac:dyDescent="0.25">
      <c r="A156" s="61" t="s">
        <v>76</v>
      </c>
      <c r="B156" s="62"/>
      <c r="C156" s="63"/>
      <c r="D156" s="23"/>
      <c r="E156" s="16"/>
      <c r="F156" s="17"/>
      <c r="G156" s="17"/>
      <c r="H156" s="17">
        <v>53193.31</v>
      </c>
      <c r="I156" s="17">
        <f>SUM(H156)</f>
        <v>53193.31</v>
      </c>
      <c r="J156" s="13"/>
      <c r="K156" s="13">
        <f t="shared" si="22"/>
        <v>53193.31</v>
      </c>
      <c r="L156" s="13">
        <v>-29586.44</v>
      </c>
      <c r="M156" s="13">
        <f>SUM(K156:L156)</f>
        <v>23606.87</v>
      </c>
    </row>
    <row r="157" spans="1:16" s="44" customFormat="1" ht="42.6" customHeight="1" x14ac:dyDescent="0.25">
      <c r="A157" s="61" t="s">
        <v>75</v>
      </c>
      <c r="B157" s="62"/>
      <c r="C157" s="63"/>
      <c r="D157" s="23"/>
      <c r="E157" s="16"/>
      <c r="F157" s="17"/>
      <c r="G157" s="17"/>
      <c r="H157" s="17"/>
      <c r="I157" s="17"/>
      <c r="J157" s="43"/>
      <c r="K157" s="43"/>
      <c r="L157" s="43">
        <f>SUM(L158)</f>
        <v>6501.72</v>
      </c>
      <c r="M157" s="43">
        <f>SUM(L157)</f>
        <v>6501.72</v>
      </c>
    </row>
    <row r="158" spans="1:16" ht="30" customHeight="1" x14ac:dyDescent="0.25">
      <c r="A158" s="61" t="s">
        <v>76</v>
      </c>
      <c r="B158" s="62"/>
      <c r="C158" s="63"/>
      <c r="D158" s="23"/>
      <c r="E158" s="16"/>
      <c r="F158" s="17"/>
      <c r="G158" s="17"/>
      <c r="H158" s="17"/>
      <c r="I158" s="17"/>
      <c r="J158" s="13"/>
      <c r="K158" s="13"/>
      <c r="L158" s="13">
        <v>6501.72</v>
      </c>
      <c r="M158" s="13">
        <f>SUM(L158)</f>
        <v>6501.72</v>
      </c>
    </row>
    <row r="159" spans="1:16" ht="48.75" customHeight="1" x14ac:dyDescent="0.25">
      <c r="A159" s="54" t="s">
        <v>77</v>
      </c>
      <c r="B159" s="55"/>
      <c r="C159" s="56"/>
      <c r="D159" s="23"/>
      <c r="E159" s="16"/>
      <c r="F159" s="17"/>
      <c r="G159" s="17"/>
      <c r="H159" s="20">
        <v>11951.49</v>
      </c>
      <c r="I159" s="20">
        <f>SUM(H159)</f>
        <v>11951.49</v>
      </c>
      <c r="J159" s="21">
        <f>SUM(J160)</f>
        <v>107563.33</v>
      </c>
      <c r="K159" s="13">
        <f>SUM(K160:K161)</f>
        <v>119514.82</v>
      </c>
      <c r="L159" s="21"/>
      <c r="M159" s="13">
        <f>SUM(M160:M161)</f>
        <v>119514.82</v>
      </c>
      <c r="P159" s="1"/>
    </row>
    <row r="160" spans="1:16" ht="44.25" customHeight="1" x14ac:dyDescent="0.25">
      <c r="A160" s="54" t="s">
        <v>78</v>
      </c>
      <c r="B160" s="55"/>
      <c r="C160" s="56"/>
      <c r="D160" s="23"/>
      <c r="E160" s="16"/>
      <c r="F160" s="17"/>
      <c r="G160" s="17"/>
      <c r="H160" s="20"/>
      <c r="I160" s="20"/>
      <c r="J160" s="13">
        <v>107563.33</v>
      </c>
      <c r="K160" s="13">
        <f>SUM(J160)</f>
        <v>107563.33</v>
      </c>
      <c r="L160" s="13"/>
      <c r="M160" s="13">
        <f>SUM(K160:L160)</f>
        <v>107563.33</v>
      </c>
    </row>
    <row r="161" spans="1:13" ht="51" customHeight="1" x14ac:dyDescent="0.25">
      <c r="A161" s="48" t="s">
        <v>79</v>
      </c>
      <c r="B161" s="49"/>
      <c r="C161" s="50"/>
      <c r="D161" s="23"/>
      <c r="E161" s="16"/>
      <c r="F161" s="17"/>
      <c r="G161" s="17"/>
      <c r="H161" s="17">
        <v>11951.49</v>
      </c>
      <c r="I161" s="17">
        <v>11951.49</v>
      </c>
      <c r="J161" s="13"/>
      <c r="K161" s="13">
        <f>SUM(I161)</f>
        <v>11951.49</v>
      </c>
      <c r="L161" s="13"/>
      <c r="M161" s="13">
        <f>SUM(K161)</f>
        <v>11951.49</v>
      </c>
    </row>
    <row r="162" spans="1:13" ht="56.25" customHeight="1" x14ac:dyDescent="0.25">
      <c r="A162" s="51" t="s">
        <v>86</v>
      </c>
      <c r="B162" s="52"/>
      <c r="C162" s="53"/>
      <c r="D162" s="15"/>
      <c r="E162" s="19"/>
      <c r="F162" s="20"/>
      <c r="H162" s="20">
        <f>SUM(H166)</f>
        <v>26545</v>
      </c>
      <c r="I162" s="20">
        <f>SUM(H162)</f>
        <v>26545</v>
      </c>
      <c r="J162" s="21"/>
      <c r="K162" s="21">
        <f>SUM(I162:J162)</f>
        <v>26545</v>
      </c>
      <c r="L162" s="21">
        <f>SUM(L166)</f>
        <v>34599</v>
      </c>
      <c r="M162" s="21">
        <f>SUM(M163:M165)</f>
        <v>61144</v>
      </c>
    </row>
    <row r="163" spans="1:13" ht="69" customHeight="1" x14ac:dyDescent="0.25">
      <c r="A163" s="51" t="s">
        <v>87</v>
      </c>
      <c r="B163" s="52"/>
      <c r="C163" s="53"/>
      <c r="D163" s="15"/>
      <c r="E163" s="19"/>
      <c r="F163" s="20"/>
      <c r="H163" s="20">
        <v>8486.51</v>
      </c>
      <c r="I163" s="20">
        <v>8486.51</v>
      </c>
      <c r="J163" s="21"/>
      <c r="K163" s="20">
        <v>8486.51</v>
      </c>
      <c r="L163" s="21"/>
      <c r="M163" s="21">
        <f>SUM(K163)</f>
        <v>8486.51</v>
      </c>
    </row>
    <row r="164" spans="1:13" ht="137.25" customHeight="1" x14ac:dyDescent="0.25">
      <c r="A164" s="51" t="s">
        <v>88</v>
      </c>
      <c r="B164" s="52"/>
      <c r="C164" s="53"/>
      <c r="D164" s="15"/>
      <c r="E164" s="19"/>
      <c r="F164" s="20"/>
      <c r="H164" s="20">
        <v>18058.490000000002</v>
      </c>
      <c r="I164" s="20">
        <v>18058.490000000002</v>
      </c>
      <c r="J164" s="21"/>
      <c r="K164" s="20">
        <v>18058.490000000002</v>
      </c>
      <c r="L164" s="21"/>
      <c r="M164" s="21">
        <f>SUM(K164)</f>
        <v>18058.490000000002</v>
      </c>
    </row>
    <row r="165" spans="1:13" ht="86.25" customHeight="1" x14ac:dyDescent="0.25">
      <c r="A165" s="51" t="s">
        <v>85</v>
      </c>
      <c r="B165" s="52"/>
      <c r="C165" s="53"/>
      <c r="D165" s="15"/>
      <c r="E165" s="19"/>
      <c r="F165" s="20"/>
      <c r="G165" s="20"/>
      <c r="H165" s="20"/>
      <c r="I165" s="20"/>
      <c r="J165" s="21"/>
      <c r="K165" s="21"/>
      <c r="L165" s="21">
        <v>34599</v>
      </c>
      <c r="M165" s="21">
        <v>34599</v>
      </c>
    </row>
    <row r="166" spans="1:13" ht="65.25" customHeight="1" x14ac:dyDescent="0.25">
      <c r="A166" s="48" t="s">
        <v>79</v>
      </c>
      <c r="B166" s="49"/>
      <c r="C166" s="50"/>
      <c r="D166" s="23"/>
      <c r="E166" s="16"/>
      <c r="F166" s="17"/>
      <c r="G166" s="17"/>
      <c r="H166" s="17">
        <v>26545</v>
      </c>
      <c r="I166" s="17">
        <f>SUM(H166)</f>
        <v>26545</v>
      </c>
      <c r="J166" s="13"/>
      <c r="K166" s="13">
        <f>SUM(I166:J166)</f>
        <v>26545</v>
      </c>
      <c r="L166" s="13">
        <v>34599</v>
      </c>
      <c r="M166" s="13">
        <f>SUM(K166:L166)</f>
        <v>61144</v>
      </c>
    </row>
    <row r="167" spans="1:13" ht="58.5" customHeight="1" x14ac:dyDescent="0.25">
      <c r="A167" s="54" t="s">
        <v>80</v>
      </c>
      <c r="B167" s="55"/>
      <c r="C167" s="56"/>
      <c r="D167" s="15"/>
      <c r="E167" s="19"/>
      <c r="F167" s="20"/>
      <c r="G167" s="20"/>
      <c r="H167" s="20">
        <v>60195.73</v>
      </c>
      <c r="I167" s="20">
        <f>SUM(H167)</f>
        <v>60195.73</v>
      </c>
      <c r="J167" s="21"/>
      <c r="K167" s="21">
        <f>SUM(I167:J167)</f>
        <v>60195.73</v>
      </c>
      <c r="L167" s="21"/>
      <c r="M167" s="21">
        <f>SUM(K167:L167)</f>
        <v>60195.73</v>
      </c>
    </row>
    <row r="168" spans="1:13" ht="60" customHeight="1" x14ac:dyDescent="0.25">
      <c r="A168" s="48" t="s">
        <v>79</v>
      </c>
      <c r="B168" s="49"/>
      <c r="C168" s="50"/>
      <c r="D168" s="23"/>
      <c r="E168" s="16"/>
      <c r="F168" s="17"/>
      <c r="G168" s="17"/>
      <c r="H168" s="17">
        <f>SUM(H167)</f>
        <v>60195.73</v>
      </c>
      <c r="I168" s="17">
        <f>SUM(H168)</f>
        <v>60195.73</v>
      </c>
      <c r="J168" s="13"/>
      <c r="K168" s="13">
        <f>SUM(I168)</f>
        <v>60195.73</v>
      </c>
      <c r="L168" s="13"/>
      <c r="M168" s="13">
        <f>SUM(K168)</f>
        <v>60195.73</v>
      </c>
    </row>
    <row r="169" spans="1:13" x14ac:dyDescent="0.25">
      <c r="A169" s="57" t="s">
        <v>81</v>
      </c>
      <c r="B169" s="57"/>
      <c r="C169" s="57"/>
      <c r="D169" s="42"/>
      <c r="E169" s="13">
        <f>SUM(E138+E124+E119+E110+E79+E73+E68+E63+E51+E30+E8)</f>
        <v>2440926.8600000003</v>
      </c>
      <c r="F169" s="13">
        <v>2602700.81</v>
      </c>
      <c r="G169" s="13">
        <f>SUM(G150+G143+G119+G110+G78+G46+G30+G8+G84)</f>
        <v>2547032.7700000005</v>
      </c>
      <c r="H169" s="13">
        <v>244875.33</v>
      </c>
      <c r="I169" s="13">
        <f>SUM(G169:H169)</f>
        <v>2791908.1000000006</v>
      </c>
      <c r="J169" s="13">
        <f>SUM(J159+J143+J89+J51)</f>
        <v>182449.32</v>
      </c>
      <c r="K169" s="13">
        <f>SUM(I169:J169)</f>
        <v>2974357.4200000004</v>
      </c>
      <c r="L169" s="13">
        <f>SUM(L162+L155+L143+L110+L88+L78+L51+L30+L8)</f>
        <v>-24727.419999999987</v>
      </c>
      <c r="M169" s="13">
        <f>SUM(K169:L169)</f>
        <v>2949630.0000000005</v>
      </c>
    </row>
    <row r="170" spans="1:13" x14ac:dyDescent="0.25">
      <c r="E170" s="1"/>
      <c r="F170" s="1"/>
      <c r="G170" s="1"/>
      <c r="H170" s="1"/>
      <c r="J170" s="1"/>
    </row>
    <row r="171" spans="1:13" x14ac:dyDescent="0.25">
      <c r="E171" s="1"/>
      <c r="F171" s="1"/>
      <c r="G171" s="1"/>
      <c r="H171" s="1"/>
      <c r="J171" s="1"/>
    </row>
    <row r="172" spans="1:13" x14ac:dyDescent="0.25">
      <c r="A172" s="47" t="s">
        <v>84</v>
      </c>
      <c r="B172" s="47"/>
      <c r="C172" s="47"/>
      <c r="D172" s="47"/>
      <c r="E172" s="1"/>
      <c r="F172" s="1"/>
      <c r="G172" s="1"/>
      <c r="H172" s="1"/>
      <c r="J172" s="1"/>
      <c r="K172" s="1"/>
    </row>
    <row r="173" spans="1:13" x14ac:dyDescent="0.25">
      <c r="A173" s="47" t="s">
        <v>91</v>
      </c>
      <c r="B173" s="47"/>
      <c r="C173" s="47"/>
      <c r="D173" s="47"/>
      <c r="E173" s="1"/>
      <c r="F173" s="1"/>
      <c r="G173" s="1"/>
      <c r="H173" s="1"/>
      <c r="J173" s="1"/>
      <c r="K173" s="1"/>
    </row>
    <row r="174" spans="1:13" x14ac:dyDescent="0.25">
      <c r="A174" s="47" t="s">
        <v>92</v>
      </c>
      <c r="B174" s="47"/>
      <c r="C174" s="47"/>
      <c r="E174" s="1"/>
      <c r="F174" s="1"/>
      <c r="G174" s="1"/>
      <c r="H174" s="1"/>
      <c r="J174" s="1"/>
    </row>
    <row r="175" spans="1:13" x14ac:dyDescent="0.25">
      <c r="A175" s="47"/>
      <c r="B175" s="47"/>
      <c r="C175" s="47"/>
      <c r="D175" s="47"/>
      <c r="E175" s="1"/>
      <c r="F175" s="1"/>
      <c r="G175" s="1"/>
      <c r="H175" s="47" t="s">
        <v>82</v>
      </c>
      <c r="I175" s="47"/>
      <c r="J175" s="47"/>
      <c r="K175" s="47"/>
    </row>
    <row r="176" spans="1:13" x14ac:dyDescent="0.25">
      <c r="E176" s="1"/>
      <c r="F176" s="1"/>
      <c r="G176" s="1"/>
      <c r="H176" s="47" t="s">
        <v>83</v>
      </c>
      <c r="I176" s="47"/>
      <c r="J176" s="47"/>
      <c r="K176" s="47"/>
    </row>
  </sheetData>
  <mergeCells count="138">
    <mergeCell ref="A29:C29"/>
    <mergeCell ref="A30:C30"/>
    <mergeCell ref="A31:C31"/>
    <mergeCell ref="A39:C39"/>
    <mergeCell ref="A44:C44"/>
    <mergeCell ref="A45:C45"/>
    <mergeCell ref="A46:C46"/>
    <mergeCell ref="A47:C47"/>
    <mergeCell ref="A48:C48"/>
    <mergeCell ref="A32:C32"/>
    <mergeCell ref="A33:C33"/>
    <mergeCell ref="A35:C35"/>
    <mergeCell ref="A36:C36"/>
    <mergeCell ref="A37:C37"/>
    <mergeCell ref="A38:C38"/>
    <mergeCell ref="A1:I1"/>
    <mergeCell ref="A3:I3"/>
    <mergeCell ref="A4:F4"/>
    <mergeCell ref="A5:C5"/>
    <mergeCell ref="A7:C7"/>
    <mergeCell ref="A8:C8"/>
    <mergeCell ref="A25:C25"/>
    <mergeCell ref="A26:C26"/>
    <mergeCell ref="A28:C28"/>
    <mergeCell ref="A20:C20"/>
    <mergeCell ref="A21:C21"/>
    <mergeCell ref="A24:C24"/>
    <mergeCell ref="A17:C17"/>
    <mergeCell ref="A18:C18"/>
    <mergeCell ref="A19:C19"/>
    <mergeCell ref="A9:C9"/>
    <mergeCell ref="A10:C10"/>
    <mergeCell ref="A11:C11"/>
    <mergeCell ref="A12:C12"/>
    <mergeCell ref="A15:C15"/>
    <mergeCell ref="A16:C16"/>
    <mergeCell ref="A61:C61"/>
    <mergeCell ref="A62:C62"/>
    <mergeCell ref="A63:C63"/>
    <mergeCell ref="A64:C64"/>
    <mergeCell ref="A66:C66"/>
    <mergeCell ref="A67:C67"/>
    <mergeCell ref="A50:C50"/>
    <mergeCell ref="A51:C51"/>
    <mergeCell ref="A52:C52"/>
    <mergeCell ref="A53:C53"/>
    <mergeCell ref="A57:C57"/>
    <mergeCell ref="A58:C58"/>
    <mergeCell ref="A76:C76"/>
    <mergeCell ref="A78:C78"/>
    <mergeCell ref="A79:C79"/>
    <mergeCell ref="A80:C80"/>
    <mergeCell ref="A82:C82"/>
    <mergeCell ref="A87:C87"/>
    <mergeCell ref="A68:C68"/>
    <mergeCell ref="A69:C69"/>
    <mergeCell ref="A71:C71"/>
    <mergeCell ref="A72:C72"/>
    <mergeCell ref="A73:C73"/>
    <mergeCell ref="A74:C74"/>
    <mergeCell ref="A83:C83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10:C110"/>
    <mergeCell ref="A111:C111"/>
    <mergeCell ref="A112:C112"/>
    <mergeCell ref="A113:C113"/>
    <mergeCell ref="A114:C114"/>
    <mergeCell ref="A88:C88"/>
    <mergeCell ref="A89:C89"/>
    <mergeCell ref="A90:C90"/>
    <mergeCell ref="A95:C95"/>
    <mergeCell ref="A96:C96"/>
    <mergeCell ref="A136:C136"/>
    <mergeCell ref="A138:C138"/>
    <mergeCell ref="A139:C139"/>
    <mergeCell ref="A140:C140"/>
    <mergeCell ref="A141:C141"/>
    <mergeCell ref="A143:C143"/>
    <mergeCell ref="A84:C84"/>
    <mergeCell ref="A85:C85"/>
    <mergeCell ref="A86:C86"/>
    <mergeCell ref="A133:C133"/>
    <mergeCell ref="A134:C134"/>
    <mergeCell ref="A135:C135"/>
    <mergeCell ref="A98:C98"/>
    <mergeCell ref="A99:C99"/>
    <mergeCell ref="A104:C104"/>
    <mergeCell ref="A105:C105"/>
    <mergeCell ref="A106:C106"/>
    <mergeCell ref="A127:C127"/>
    <mergeCell ref="A128:C128"/>
    <mergeCell ref="A129:C129"/>
    <mergeCell ref="A130:C130"/>
    <mergeCell ref="A131:C132"/>
    <mergeCell ref="A97:C97"/>
    <mergeCell ref="A109:C109"/>
    <mergeCell ref="A152:C152"/>
    <mergeCell ref="A154:C154"/>
    <mergeCell ref="A155:C155"/>
    <mergeCell ref="A156:C156"/>
    <mergeCell ref="A159:C159"/>
    <mergeCell ref="A160:C160"/>
    <mergeCell ref="A144:C144"/>
    <mergeCell ref="A145:C145"/>
    <mergeCell ref="A146:C146"/>
    <mergeCell ref="A149:C149"/>
    <mergeCell ref="A150:C150"/>
    <mergeCell ref="A151:C151"/>
    <mergeCell ref="A147:C147"/>
    <mergeCell ref="A148:C148"/>
    <mergeCell ref="A158:C158"/>
    <mergeCell ref="A157:C157"/>
    <mergeCell ref="A172:D172"/>
    <mergeCell ref="A173:D173"/>
    <mergeCell ref="A175:D175"/>
    <mergeCell ref="H175:K175"/>
    <mergeCell ref="H176:K176"/>
    <mergeCell ref="A161:C161"/>
    <mergeCell ref="A162:C162"/>
    <mergeCell ref="A166:C166"/>
    <mergeCell ref="A167:C167"/>
    <mergeCell ref="A168:C168"/>
    <mergeCell ref="A169:C169"/>
    <mergeCell ref="A163:C163"/>
    <mergeCell ref="A164:C164"/>
    <mergeCell ref="A165:C165"/>
    <mergeCell ref="A174:C174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2024-01-02T11:06:32Z</dcterms:modified>
</cp:coreProperties>
</file>