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PRIHODA'!$A$1:$H$19</definedName>
  </definedNames>
  <calcPr fullCalcOnLoad="1"/>
</workbook>
</file>

<file path=xl/sharedStrings.xml><?xml version="1.0" encoding="utf-8"?>
<sst xmlns="http://schemas.openxmlformats.org/spreadsheetml/2006/main" count="196" uniqueCount="146">
  <si>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</si>
  <si>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</si>
  <si>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</si>
  <si>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</si>
  <si>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</si>
  <si>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</si>
  <si>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</si>
  <si>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</si>
  <si>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</si>
  <si>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</si>
  <si>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</si>
  <si>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</si>
  <si>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</si>
  <si>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</si>
  <si>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</si>
  <si>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</si>
  <si>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</si>
  <si>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</si>
  <si>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</si>
  <si>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</si>
  <si>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</si>
  <si>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</si>
  <si>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</si>
  <si>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</si>
  <si>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</si>
  <si>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</si>
  <si>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</si>
  <si>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</si>
  <si>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</si>
  <si>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</si>
  <si>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</si>
  <si>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</si>
  <si>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</si>
  <si>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</si>
  <si>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</si>
  <si>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</si>
  <si>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</si>
  <si>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</si>
  <si>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</si>
  <si>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</si>
  <si>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</si>
  <si>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</si>
  <si>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</si>
  <si>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plana 
za 2020.</t>
  </si>
  <si>
    <t>Projekcija plana
za 2021.</t>
  </si>
  <si>
    <t>Projekcija plana 
za 2022.</t>
  </si>
  <si>
    <t>PRIJEDLOG FINANCIJSKOG PLANA (proračunski korisnik) ZA 2020. I                                                                                                                                                PROJEKCIJA PLANA ZA  2021. I 2022. GODINU</t>
  </si>
  <si>
    <t>PRIJEDLOG PLANA ZA 2020.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</si>
  <si>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</si>
  <si>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</si>
  <si>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</si>
  <si>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</si>
  <si>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Službena putovanja</t>
  </si>
  <si>
    <t>Stručno osposobljavanje</t>
  </si>
  <si>
    <t>Uredski materijal i ostali mat.rashodi</t>
  </si>
  <si>
    <t>Literatura (glasila,časopisi i ostalo</t>
  </si>
  <si>
    <t>Materijal za čišćenje</t>
  </si>
  <si>
    <t>Energija plin</t>
  </si>
  <si>
    <t>Električna energija</t>
  </si>
  <si>
    <t>Gorivo službeni auto</t>
  </si>
  <si>
    <t>Ost. materijal za pr.energije (drva,lož ulje)</t>
  </si>
  <si>
    <t>Mater.za tek.i inv.održ. građ.objekata</t>
  </si>
  <si>
    <t>Mater.i dij.za tek i invest.odr.post.i opreme</t>
  </si>
  <si>
    <t>Mat.i dij.za tek i inv.održ.transp.sr</t>
  </si>
  <si>
    <t>Sitan inventar</t>
  </si>
  <si>
    <t>Auto gume</t>
  </si>
  <si>
    <t>Sl.radna odjeća i obuća</t>
  </si>
  <si>
    <t>Usluge telefona pošte i prijevoza</t>
  </si>
  <si>
    <t>Usluge tekućeg i investic.održavanja</t>
  </si>
  <si>
    <t>Usluge promidžbe i informiranja</t>
  </si>
  <si>
    <t>Komunalne usluge</t>
  </si>
  <si>
    <t>Zakupnine i najamnine</t>
  </si>
  <si>
    <t>Zdravstvene i veterinarske usluge</t>
  </si>
  <si>
    <t>Intelektualne usluge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</si>
  <si>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</si>
  <si>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</si>
  <si>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</si>
  <si>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</si>
  <si>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</si>
  <si>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</si>
  <si>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Ost.nesp.rashodi poslovanja</t>
  </si>
  <si>
    <t>Ostali nesp.rashodi poslovanja</t>
  </si>
  <si>
    <t>Bankarske usluge,  usl.platnog prometa</t>
  </si>
  <si>
    <t>Zatezne kamate</t>
  </si>
  <si>
    <t>Ostali financ.rashodi</t>
  </si>
  <si>
    <t>Naknade građ.i kućanstvima  od osig. I druge naknade</t>
  </si>
  <si>
    <t>Ost.nak.gr.i kuć u naravi</t>
  </si>
  <si>
    <t>Naknade građ.i kućanst.u naravi</t>
  </si>
  <si>
    <t>Namirnice</t>
  </si>
  <si>
    <t>ULAGANJA U OSNOVNO ŠKOLSTVO (VLASTITI PRIHODI)</t>
  </si>
  <si>
    <t>A5060-01</t>
  </si>
  <si>
    <t>DJELATNOST OSNOVNIH ŠKOLA (VLASTITI PRIHODI)</t>
  </si>
  <si>
    <t>Materijal i sirovine</t>
  </si>
  <si>
    <t>Materijal za atek i invest održavanje</t>
  </si>
  <si>
    <t>Usluge tek i invest održavanja</t>
  </si>
  <si>
    <t>Oprema</t>
  </si>
  <si>
    <t>Uredska oprema i namještaj</t>
  </si>
  <si>
    <t>Ostali nesp. Rashodi</t>
  </si>
  <si>
    <t>Ostali nesp. rashodi</t>
  </si>
  <si>
    <t>ULAGANJE U OSNOVNO ŠKOLSTVO (PRIHODI ZA POSEBNE NAMJENE)</t>
  </si>
  <si>
    <t>A5065-01</t>
  </si>
  <si>
    <t>DJELATNOST OSNOVNIH ŠKOLA (PRIHODI ZA POSEBNE NAMJENE</t>
  </si>
  <si>
    <t>RASHODI ZA ZAPOSLENE</t>
  </si>
  <si>
    <t>DOPRINOSI NA PLAĆE</t>
  </si>
  <si>
    <t>Doprinos za osnovno ZO</t>
  </si>
  <si>
    <t>POMOĆNICI U NASTAVI</t>
  </si>
  <si>
    <t>PLAĆE(BRUTO)</t>
  </si>
  <si>
    <t>Plaće za redovan rad</t>
  </si>
  <si>
    <t>MATERIJALNI RASHODI</t>
  </si>
  <si>
    <t>Naknade za prijevoz,rad na terenu i odvojeni život</t>
  </si>
  <si>
    <t>PILOT PROJEKT E-ŠKOLE</t>
  </si>
  <si>
    <t>SHEMA ŠKOLSKOG VOĆA</t>
  </si>
  <si>
    <t>ŠKOLSKI ZALOGAJČIĆ</t>
  </si>
  <si>
    <t>OSNOVNA ŠKOLA ZRINSKIH I FRANKOPANA OTOČAC</t>
  </si>
  <si>
    <t>RASHODI POSLOVANJA</t>
  </si>
  <si>
    <t>POMOĆI IZ NENADLEŽNOG PRORAČUNA</t>
  </si>
  <si>
    <t>POMOĆI IZ DRŽAVNOG PRORAČUNA</t>
  </si>
  <si>
    <t>Plaće</t>
  </si>
  <si>
    <t>Doprinos za zdravstveno osiguranje</t>
  </si>
  <si>
    <t>Knjige za školsku knjižnicu</t>
  </si>
  <si>
    <t>Naknade ŽSV</t>
  </si>
  <si>
    <t>Usluge prijevoza natjecanja</t>
  </si>
  <si>
    <t>Rashodi za nabavu neproizvedene dug.imovine</t>
  </si>
  <si>
    <t>Građevinski objekt</t>
  </si>
  <si>
    <t>T3070-07</t>
  </si>
  <si>
    <t>T3070-05</t>
  </si>
  <si>
    <t>T-3070-04</t>
  </si>
  <si>
    <t>Program: 3070 Razvojni i ostali programi</t>
  </si>
  <si>
    <t>T3070-03</t>
  </si>
  <si>
    <t>Povećanje-smanjenje</t>
  </si>
  <si>
    <t>Program 3050: OSNOVNO ŠKOLSTVO STANDARD</t>
  </si>
  <si>
    <t>A3050-01</t>
  </si>
  <si>
    <t>Osiguranje uvjeta rada OŠ-minimalni standard</t>
  </si>
  <si>
    <t>Glava 030-02</t>
  </si>
  <si>
    <t>Osnovnoškolsko obrazovanje</t>
  </si>
  <si>
    <t>A3050-04</t>
  </si>
  <si>
    <t>Ravnateljica škole</t>
  </si>
  <si>
    <t>Jasminka Devčić.prof.</t>
  </si>
  <si>
    <t>II IZMJENE I DOPUNE</t>
  </si>
  <si>
    <t>I Izmjene i dopune</t>
  </si>
  <si>
    <t>Klasa:400-03/20-01/02</t>
  </si>
  <si>
    <t>Ravnateljica škole:Jasminka Devčić,prof.</t>
  </si>
  <si>
    <t xml:space="preserve">                                         II  IZMJENE I DOPUNE FINANCJSKOG PLANA   ZA 2020. G.</t>
  </si>
  <si>
    <t>Ur.br:2125/21-01-20-09</t>
  </si>
  <si>
    <t>U Otočcu,  19.08. 2020.</t>
  </si>
  <si>
    <t>Jasminka Devčić,prof.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</si>
</sst>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50" borderId="22" xfId="0" applyFont="1" applyFill="1" applyBorder="1" applyAlignment="1">
      <alignment horizontal="left"/>
    </xf>
    <xf numFmtId="3" fontId="33" fillId="50" borderId="19" xfId="0" applyNumberFormat="1" applyFont="1" applyFill="1" applyBorder="1" applyAlignment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0" fontId="21" fillId="50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1" borderId="22" xfId="0" applyNumberFormat="1" applyFont="1" applyFill="1" applyBorder="1" applyAlignment="1" quotePrefix="1">
      <alignment horizontal="right"/>
    </xf>
    <xf numFmtId="3" fontId="33" fillId="51" borderId="19" xfId="0" applyNumberFormat="1" applyFont="1" applyFill="1" applyBorder="1" applyAlignment="1" applyProtection="1">
      <alignment horizontal="right" wrapText="1"/>
      <protection/>
    </xf>
    <xf numFmtId="3" fontId="33" fillId="50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1" fontId="21" fillId="0" borderId="31" xfId="0" applyNumberFormat="1" applyFont="1" applyBorder="1" applyAlignment="1">
      <alignment horizontal="left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/>
    </xf>
    <xf numFmtId="3" fontId="21" fillId="0" borderId="33" xfId="0" applyNumberFormat="1" applyFont="1" applyBorder="1" applyAlignment="1">
      <alignment horizont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 horizontal="center" vertical="center" wrapText="1"/>
    </xf>
    <xf numFmtId="1" fontId="21" fillId="0" borderId="36" xfId="0" applyNumberFormat="1" applyFont="1" applyBorder="1" applyAlignment="1">
      <alignment horizontal="left" wrapText="1"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33" fillId="0" borderId="0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33" fillId="0" borderId="19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25" fillId="0" borderId="19" xfId="0" applyNumberFormat="1" applyFont="1" applyFill="1" applyBorder="1" applyAlignment="1" applyProtection="1">
      <alignment horizontal="center"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0" fontId="26" fillId="0" borderId="19" xfId="0" applyNumberFormat="1" applyFont="1" applyFill="1" applyBorder="1" applyAlignment="1" applyProtection="1">
      <alignment horizontal="center"/>
      <protection/>
    </xf>
    <xf numFmtId="0" fontId="26" fillId="0" borderId="19" xfId="0" applyNumberFormat="1" applyFont="1" applyFill="1" applyBorder="1" applyAlignment="1" applyProtection="1">
      <alignment wrapText="1"/>
      <protection/>
    </xf>
    <xf numFmtId="0" fontId="33" fillId="0" borderId="19" xfId="0" applyNumberFormat="1" applyFont="1" applyFill="1" applyBorder="1" applyAlignment="1" applyProtection="1">
      <alignment horizontal="center"/>
      <protection/>
    </xf>
    <xf numFmtId="0" fontId="33" fillId="0" borderId="19" xfId="0" applyNumberFormat="1" applyFont="1" applyFill="1" applyBorder="1" applyAlignment="1" applyProtection="1">
      <alignment wrapText="1"/>
      <protection/>
    </xf>
    <xf numFmtId="1" fontId="21" fillId="0" borderId="41" xfId="0" applyNumberFormat="1" applyFont="1" applyBorder="1" applyAlignment="1">
      <alignment horizontal="left" wrapText="1"/>
    </xf>
    <xf numFmtId="3" fontId="21" fillId="0" borderId="42" xfId="0" applyNumberFormat="1" applyFont="1" applyBorder="1" applyAlignment="1">
      <alignment horizontal="center" vertical="center" wrapText="1"/>
    </xf>
    <xf numFmtId="3" fontId="21" fillId="0" borderId="43" xfId="0" applyNumberFormat="1" applyFont="1" applyBorder="1" applyAlignment="1">
      <alignment/>
    </xf>
    <xf numFmtId="3" fontId="21" fillId="0" borderId="43" xfId="0" applyNumberFormat="1" applyFont="1" applyBorder="1" applyAlignment="1">
      <alignment horizontal="center" wrapText="1"/>
    </xf>
    <xf numFmtId="3" fontId="21" fillId="0" borderId="43" xfId="0" applyNumberFormat="1" applyFont="1" applyBorder="1" applyAlignment="1">
      <alignment horizontal="center" vertical="center" wrapText="1"/>
    </xf>
    <xf numFmtId="3" fontId="21" fillId="0" borderId="44" xfId="0" applyNumberFormat="1" applyFont="1" applyBorder="1" applyAlignment="1">
      <alignment horizontal="center" vertical="center" wrapText="1"/>
    </xf>
    <xf numFmtId="3" fontId="21" fillId="0" borderId="45" xfId="0" applyNumberFormat="1" applyFont="1" applyBorder="1" applyAlignment="1">
      <alignment horizontal="center" vertical="center" wrapText="1"/>
    </xf>
    <xf numFmtId="1" fontId="21" fillId="0" borderId="46" xfId="0" applyNumberFormat="1" applyFont="1" applyBorder="1" applyAlignment="1">
      <alignment horizontal="left" wrapText="1"/>
    </xf>
    <xf numFmtId="3" fontId="21" fillId="0" borderId="47" xfId="0" applyNumberFormat="1" applyFont="1" applyBorder="1" applyAlignment="1">
      <alignment horizontal="center" vertical="center" wrapText="1"/>
    </xf>
    <xf numFmtId="3" fontId="21" fillId="0" borderId="48" xfId="0" applyNumberFormat="1" applyFont="1" applyBorder="1" applyAlignment="1">
      <alignment/>
    </xf>
    <xf numFmtId="3" fontId="21" fillId="0" borderId="48" xfId="0" applyNumberFormat="1" applyFont="1" applyBorder="1" applyAlignment="1">
      <alignment horizontal="center" wrapText="1"/>
    </xf>
    <xf numFmtId="3" fontId="21" fillId="0" borderId="48" xfId="0" applyNumberFormat="1" applyFont="1" applyBorder="1" applyAlignment="1">
      <alignment horizontal="center" vertical="center" wrapText="1"/>
    </xf>
    <xf numFmtId="3" fontId="21" fillId="0" borderId="49" xfId="0" applyNumberFormat="1" applyFont="1" applyBorder="1" applyAlignment="1">
      <alignment horizontal="center" vertical="center" wrapText="1"/>
    </xf>
    <xf numFmtId="3" fontId="21" fillId="0" borderId="50" xfId="0" applyNumberFormat="1" applyFont="1" applyBorder="1" applyAlignment="1">
      <alignment horizontal="center" vertical="center" wrapText="1"/>
    </xf>
    <xf numFmtId="3" fontId="21" fillId="0" borderId="38" xfId="0" applyNumberFormat="1" applyFont="1" applyBorder="1" applyAlignment="1">
      <alignment horizontal="center"/>
    </xf>
    <xf numFmtId="0" fontId="22" fillId="0" borderId="43" xfId="0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0" fontId="38" fillId="0" borderId="0" xfId="0" applyNumberFormat="1" applyFont="1" applyFill="1" applyBorder="1" applyAlignment="1" applyProtection="1">
      <alignment/>
      <protection/>
    </xf>
    <xf numFmtId="0" fontId="38" fillId="0" borderId="19" xfId="0" applyNumberFormat="1" applyFont="1" applyFill="1" applyBorder="1" applyAlignment="1" applyProtection="1">
      <alignment horizontal="center"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38" fillId="0" borderId="19" xfId="0" applyNumberFormat="1" applyFont="1" applyFill="1" applyBorder="1" applyAlignment="1" applyProtection="1">
      <alignment/>
      <protection/>
    </xf>
    <xf numFmtId="0" fontId="42" fillId="0" borderId="19" xfId="0" applyNumberFormat="1" applyFont="1" applyFill="1" applyBorder="1" applyAlignment="1" applyProtection="1">
      <alignment wrapText="1"/>
      <protection/>
    </xf>
    <xf numFmtId="0" fontId="38" fillId="0" borderId="19" xfId="0" applyNumberFormat="1" applyFont="1" applyFill="1" applyBorder="1" applyAlignment="1" applyProtection="1">
      <alignment horizontal="left"/>
      <protection/>
    </xf>
    <xf numFmtId="0" fontId="43" fillId="0" borderId="19" xfId="0" applyNumberFormat="1" applyFont="1" applyFill="1" applyBorder="1" applyAlignment="1" applyProtection="1">
      <alignment/>
      <protection/>
    </xf>
    <xf numFmtId="0" fontId="23" fillId="35" borderId="19" xfId="0" applyNumberFormat="1" applyFont="1" applyFill="1" applyBorder="1" applyAlignment="1" applyProtection="1">
      <alignment/>
      <protection/>
    </xf>
    <xf numFmtId="0" fontId="43" fillId="0" borderId="19" xfId="0" applyNumberFormat="1" applyFont="1" applyFill="1" applyBorder="1" applyAlignment="1" applyProtection="1">
      <alignment wrapText="1"/>
      <protection/>
    </xf>
    <xf numFmtId="0" fontId="35" fillId="0" borderId="19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Border="1" applyAlignment="1" applyProtection="1">
      <alignment/>
      <protection/>
    </xf>
    <xf numFmtId="2" fontId="26" fillId="0" borderId="26" xfId="0" applyNumberFormat="1" applyFont="1" applyFill="1" applyBorder="1" applyAlignment="1" applyProtection="1">
      <alignment horizontal="center" vertical="center"/>
      <protection/>
    </xf>
    <xf numFmtId="2" fontId="26" fillId="35" borderId="19" xfId="0" applyNumberFormat="1" applyFont="1" applyFill="1" applyBorder="1" applyAlignment="1" applyProtection="1">
      <alignment horizontal="center" vertical="center" wrapText="1"/>
      <protection/>
    </xf>
    <xf numFmtId="2" fontId="25" fillId="0" borderId="30" xfId="0" applyNumberFormat="1" applyFont="1" applyFill="1" applyBorder="1" applyAlignment="1" applyProtection="1">
      <alignment/>
      <protection/>
    </xf>
    <xf numFmtId="2" fontId="26" fillId="0" borderId="19" xfId="0" applyNumberFormat="1" applyFont="1" applyFill="1" applyBorder="1" applyAlignment="1" applyProtection="1">
      <alignment/>
      <protection/>
    </xf>
    <xf numFmtId="2" fontId="35" fillId="0" borderId="19" xfId="0" applyNumberFormat="1" applyFont="1" applyFill="1" applyBorder="1" applyAlignment="1" applyProtection="1">
      <alignment/>
      <protection/>
    </xf>
    <xf numFmtId="2" fontId="33" fillId="0" borderId="19" xfId="0" applyNumberFormat="1" applyFont="1" applyFill="1" applyBorder="1" applyAlignment="1" applyProtection="1">
      <alignment/>
      <protection/>
    </xf>
    <xf numFmtId="2" fontId="25" fillId="0" borderId="19" xfId="0" applyNumberFormat="1" applyFont="1" applyFill="1" applyBorder="1" applyAlignment="1" applyProtection="1">
      <alignment/>
      <protection/>
    </xf>
    <xf numFmtId="2" fontId="43" fillId="0" borderId="19" xfId="0" applyNumberFormat="1" applyFont="1" applyFill="1" applyBorder="1" applyAlignment="1" applyProtection="1">
      <alignment/>
      <protection/>
    </xf>
    <xf numFmtId="2" fontId="38" fillId="0" borderId="19" xfId="0" applyNumberFormat="1" applyFont="1" applyFill="1" applyBorder="1" applyAlignment="1" applyProtection="1">
      <alignment/>
      <protection/>
    </xf>
    <xf numFmtId="2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vertical="center"/>
    </xf>
    <xf numFmtId="4" fontId="25" fillId="0" borderId="0" xfId="0" applyNumberFormat="1" applyFont="1" applyFill="1" applyBorder="1" applyAlignment="1" applyProtection="1">
      <alignment/>
      <protection/>
    </xf>
    <xf numFmtId="4" fontId="26" fillId="0" borderId="26" xfId="0" applyNumberFormat="1" applyFont="1" applyFill="1" applyBorder="1" applyAlignment="1" applyProtection="1">
      <alignment horizontal="center" vertical="center"/>
      <protection/>
    </xf>
    <xf numFmtId="4" fontId="26" fillId="35" borderId="19" xfId="0" applyNumberFormat="1" applyFont="1" applyFill="1" applyBorder="1" applyAlignment="1" applyProtection="1">
      <alignment horizontal="center" vertical="center" wrapText="1"/>
      <protection/>
    </xf>
    <xf numFmtId="4" fontId="25" fillId="0" borderId="30" xfId="0" applyNumberFormat="1" applyFont="1" applyFill="1" applyBorder="1" applyAlignment="1" applyProtection="1">
      <alignment/>
      <protection/>
    </xf>
    <xf numFmtId="4" fontId="26" fillId="0" borderId="19" xfId="0" applyNumberFormat="1" applyFont="1" applyFill="1" applyBorder="1" applyAlignment="1" applyProtection="1">
      <alignment/>
      <protection/>
    </xf>
    <xf numFmtId="4" fontId="33" fillId="0" borderId="19" xfId="0" applyNumberFormat="1" applyFont="1" applyFill="1" applyBorder="1" applyAlignment="1" applyProtection="1">
      <alignment/>
      <protection/>
    </xf>
    <xf numFmtId="4" fontId="25" fillId="0" borderId="19" xfId="0" applyNumberFormat="1" applyFont="1" applyFill="1" applyBorder="1" applyAlignment="1" applyProtection="1">
      <alignment/>
      <protection/>
    </xf>
    <xf numFmtId="4" fontId="43" fillId="0" borderId="19" xfId="0" applyNumberFormat="1" applyFont="1" applyFill="1" applyBorder="1" applyAlignment="1" applyProtection="1">
      <alignment/>
      <protection/>
    </xf>
    <xf numFmtId="4" fontId="38" fillId="0" borderId="19" xfId="0" applyNumberFormat="1" applyFont="1" applyFill="1" applyBorder="1" applyAlignment="1" applyProtection="1">
      <alignment/>
      <protection/>
    </xf>
    <xf numFmtId="4" fontId="23" fillId="35" borderId="0" xfId="0" applyNumberFormat="1" applyFont="1" applyFill="1" applyBorder="1" applyAlignment="1" applyProtection="1">
      <alignment/>
      <protection/>
    </xf>
    <xf numFmtId="1" fontId="25" fillId="0" borderId="19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50" borderId="22" xfId="0" applyNumberFormat="1" applyFont="1" applyFill="1" applyBorder="1" applyAlignment="1" applyProtection="1" quotePrefix="1">
      <alignment horizontal="left" wrapText="1"/>
      <protection/>
    </xf>
    <xf numFmtId="0" fontId="37" fillId="50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33" fillId="51" borderId="22" xfId="0" applyNumberFormat="1" applyFont="1" applyFill="1" applyBorder="1" applyAlignment="1" applyProtection="1">
      <alignment horizontal="left" wrapText="1"/>
      <protection/>
    </xf>
    <xf numFmtId="0" fontId="33" fillId="51" borderId="21" xfId="0" applyNumberFormat="1" applyFont="1" applyFill="1" applyBorder="1" applyAlignment="1" applyProtection="1">
      <alignment horizontal="left" wrapText="1"/>
      <protection/>
    </xf>
    <xf numFmtId="0" fontId="33" fillId="51" borderId="51" xfId="0" applyNumberFormat="1" applyFont="1" applyFill="1" applyBorder="1" applyAlignment="1" applyProtection="1">
      <alignment horizontal="left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1" xfId="0" applyNumberFormat="1" applyFont="1" applyFill="1" applyBorder="1" applyAlignment="1" applyProtection="1">
      <alignment horizontal="left"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50" borderId="22" xfId="0" applyNumberFormat="1" applyFont="1" applyFill="1" applyBorder="1" applyAlignment="1" applyProtection="1">
      <alignment horizontal="left" wrapText="1"/>
      <protection/>
    </xf>
    <xf numFmtId="0" fontId="21" fillId="50" borderId="21" xfId="0" applyNumberFormat="1" applyFont="1" applyFill="1" applyBorder="1" applyAlignment="1" applyProtection="1">
      <alignment/>
      <protection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36" fillId="0" borderId="52" xfId="0" applyFont="1" applyFill="1" applyBorder="1" applyAlignment="1">
      <alignment horizontal="center" vertical="center"/>
    </xf>
    <xf numFmtId="0" fontId="37" fillId="0" borderId="53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3" fontId="22" fillId="0" borderId="52" xfId="0" applyNumberFormat="1" applyFont="1" applyBorder="1" applyAlignment="1">
      <alignment horizontal="center"/>
    </xf>
    <xf numFmtId="3" fontId="22" fillId="0" borderId="53" xfId="0" applyNumberFormat="1" applyFont="1" applyBorder="1" applyAlignment="1">
      <alignment horizontal="center"/>
    </xf>
    <xf numFmtId="3" fontId="22" fillId="0" borderId="54" xfId="0" applyNumberFormat="1" applyFont="1" applyBorder="1" applyAlignment="1">
      <alignment horizontal="center"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7">
      <selection activeCell="L15" sqref="L15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59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84"/>
      <c r="B2" s="184"/>
      <c r="C2" s="184"/>
      <c r="D2" s="184"/>
      <c r="E2" s="184"/>
      <c r="F2" s="184"/>
      <c r="G2" s="184"/>
      <c r="H2" s="184"/>
    </row>
    <row r="3" spans="1:8" ht="48" customHeight="1">
      <c r="A3" s="185" t="s">
        <v>46</v>
      </c>
      <c r="B3" s="185"/>
      <c r="C3" s="185"/>
      <c r="D3" s="185"/>
      <c r="E3" s="185"/>
      <c r="F3" s="185"/>
      <c r="G3" s="185"/>
      <c r="H3" s="185"/>
    </row>
    <row r="4" spans="1:8" s="47" customFormat="1" ht="26.25" customHeight="1">
      <c r="A4" s="185" t="s">
        <v>32</v>
      </c>
      <c r="B4" s="185"/>
      <c r="C4" s="185"/>
      <c r="D4" s="185"/>
      <c r="E4" s="185"/>
      <c r="F4" s="185"/>
      <c r="G4" s="186"/>
      <c r="H4" s="186"/>
    </row>
    <row r="5" spans="1:5" ht="15.75" customHeight="1">
      <c r="A5" s="48"/>
      <c r="B5" s="49"/>
      <c r="C5" s="49"/>
      <c r="D5" s="49"/>
      <c r="E5" s="49"/>
    </row>
    <row r="6" spans="1:9" ht="27.75" customHeight="1">
      <c r="A6" s="50"/>
      <c r="B6" s="51"/>
      <c r="C6" s="51"/>
      <c r="D6" s="52"/>
      <c r="E6" s="53"/>
      <c r="F6" s="54" t="s">
        <v>43</v>
      </c>
      <c r="G6" s="54" t="s">
        <v>44</v>
      </c>
      <c r="H6" s="55" t="s">
        <v>45</v>
      </c>
      <c r="I6" s="56"/>
    </row>
    <row r="7" spans="1:9" ht="27.75" customHeight="1">
      <c r="A7" s="187" t="s">
        <v>33</v>
      </c>
      <c r="B7" s="172"/>
      <c r="C7" s="172"/>
      <c r="D7" s="172"/>
      <c r="E7" s="188"/>
      <c r="F7" s="66">
        <f>+F8+F9</f>
        <v>16047639</v>
      </c>
      <c r="G7" s="66">
        <f>+G8+G9</f>
        <v>17076829</v>
      </c>
      <c r="H7" s="66">
        <f>+H8+H9</f>
        <v>17076829</v>
      </c>
      <c r="I7" s="64"/>
    </row>
    <row r="8" spans="1:8" ht="22.5" customHeight="1">
      <c r="A8" s="169" t="s">
        <v>0</v>
      </c>
      <c r="B8" s="170"/>
      <c r="C8" s="170"/>
      <c r="D8" s="170"/>
      <c r="E8" s="180"/>
      <c r="F8" s="69">
        <v>16043639</v>
      </c>
      <c r="G8" s="69">
        <v>17072829</v>
      </c>
      <c r="H8" s="69">
        <v>17072829</v>
      </c>
    </row>
    <row r="9" spans="1:8" ht="22.5" customHeight="1">
      <c r="A9" s="181" t="s">
        <v>35</v>
      </c>
      <c r="B9" s="180"/>
      <c r="C9" s="180"/>
      <c r="D9" s="180"/>
      <c r="E9" s="180"/>
      <c r="F9" s="69">
        <v>4000</v>
      </c>
      <c r="G9" s="69">
        <v>4000</v>
      </c>
      <c r="H9" s="69">
        <v>4000</v>
      </c>
    </row>
    <row r="10" spans="1:8" ht="22.5" customHeight="1">
      <c r="A10" s="65" t="s">
        <v>34</v>
      </c>
      <c r="B10" s="68"/>
      <c r="C10" s="68"/>
      <c r="D10" s="68"/>
      <c r="E10" s="68"/>
      <c r="F10" s="66">
        <f>+F11+F12</f>
        <v>16047639</v>
      </c>
      <c r="G10" s="66">
        <f>+G11+G12</f>
        <v>17076829</v>
      </c>
      <c r="H10" s="66">
        <f>+H11+H12</f>
        <v>17076829</v>
      </c>
    </row>
    <row r="11" spans="1:10" ht="22.5" customHeight="1">
      <c r="A11" s="173" t="s">
        <v>1</v>
      </c>
      <c r="B11" s="170"/>
      <c r="C11" s="170"/>
      <c r="D11" s="170"/>
      <c r="E11" s="182"/>
      <c r="F11" s="69">
        <v>16043639</v>
      </c>
      <c r="G11" s="69">
        <v>17072829</v>
      </c>
      <c r="H11" s="69">
        <v>17072829</v>
      </c>
      <c r="I11" s="37"/>
      <c r="J11" s="37"/>
    </row>
    <row r="12" spans="1:10" ht="22.5" customHeight="1">
      <c r="A12" s="183" t="s">
        <v>39</v>
      </c>
      <c r="B12" s="180"/>
      <c r="C12" s="180"/>
      <c r="D12" s="180"/>
      <c r="E12" s="180"/>
      <c r="F12" s="57">
        <v>4000</v>
      </c>
      <c r="G12" s="57">
        <v>4000</v>
      </c>
      <c r="H12" s="57">
        <v>4000</v>
      </c>
      <c r="I12" s="37"/>
      <c r="J12" s="37"/>
    </row>
    <row r="13" spans="1:10" ht="22.5" customHeight="1">
      <c r="A13" s="171" t="s">
        <v>2</v>
      </c>
      <c r="B13" s="172"/>
      <c r="C13" s="172"/>
      <c r="D13" s="172"/>
      <c r="E13" s="172"/>
      <c r="F13" s="67">
        <f>+F7-F10</f>
        <v>0</v>
      </c>
      <c r="G13" s="67">
        <f>+G7-G10</f>
        <v>0</v>
      </c>
      <c r="H13" s="67">
        <f>+H7-H10</f>
        <v>0</v>
      </c>
      <c r="J13" s="37"/>
    </row>
    <row r="14" spans="1:8" ht="25.5" customHeight="1">
      <c r="A14" s="185"/>
      <c r="B14" s="167"/>
      <c r="C14" s="167"/>
      <c r="D14" s="167"/>
      <c r="E14" s="167"/>
      <c r="F14" s="168"/>
      <c r="G14" s="168"/>
      <c r="H14" s="168"/>
    </row>
    <row r="15" spans="1:10" ht="27.75" customHeight="1">
      <c r="A15" s="50"/>
      <c r="B15" s="51"/>
      <c r="C15" s="51"/>
      <c r="D15" s="52"/>
      <c r="E15" s="53"/>
      <c r="F15" s="54" t="s">
        <v>43</v>
      </c>
      <c r="G15" s="54" t="s">
        <v>44</v>
      </c>
      <c r="H15" s="55" t="s">
        <v>45</v>
      </c>
      <c r="J15" s="37"/>
    </row>
    <row r="16" spans="1:10" ht="30.75" customHeight="1">
      <c r="A16" s="174" t="s">
        <v>40</v>
      </c>
      <c r="B16" s="175"/>
      <c r="C16" s="175"/>
      <c r="D16" s="175"/>
      <c r="E16" s="176"/>
      <c r="F16" s="70"/>
      <c r="G16" s="70"/>
      <c r="H16" s="71"/>
      <c r="J16" s="37"/>
    </row>
    <row r="17" spans="1:10" ht="34.5" customHeight="1">
      <c r="A17" s="177" t="s">
        <v>41</v>
      </c>
      <c r="B17" s="178"/>
      <c r="C17" s="178"/>
      <c r="D17" s="178"/>
      <c r="E17" s="179"/>
      <c r="F17" s="72"/>
      <c r="G17" s="72"/>
      <c r="H17" s="67"/>
      <c r="J17" s="37"/>
    </row>
    <row r="18" spans="1:10" s="42" customFormat="1" ht="25.5" customHeight="1">
      <c r="A18" s="166"/>
      <c r="B18" s="167"/>
      <c r="C18" s="167"/>
      <c r="D18" s="167"/>
      <c r="E18" s="167"/>
      <c r="F18" s="168"/>
      <c r="G18" s="168"/>
      <c r="H18" s="168"/>
      <c r="J18" s="73"/>
    </row>
    <row r="19" spans="1:11" s="42" customFormat="1" ht="27.75" customHeight="1">
      <c r="A19" s="50"/>
      <c r="B19" s="51"/>
      <c r="C19" s="51"/>
      <c r="D19" s="52"/>
      <c r="E19" s="53"/>
      <c r="F19" s="54" t="s">
        <v>43</v>
      </c>
      <c r="G19" s="54" t="s">
        <v>44</v>
      </c>
      <c r="H19" s="55" t="s">
        <v>45</v>
      </c>
      <c r="J19" s="73"/>
      <c r="K19" s="73"/>
    </row>
    <row r="20" spans="1:10" s="42" customFormat="1" ht="22.5" customHeight="1">
      <c r="A20" s="169" t="s">
        <v>3</v>
      </c>
      <c r="B20" s="170"/>
      <c r="C20" s="170"/>
      <c r="D20" s="170"/>
      <c r="E20" s="170"/>
      <c r="F20" s="57"/>
      <c r="G20" s="57"/>
      <c r="H20" s="57"/>
      <c r="J20" s="73"/>
    </row>
    <row r="21" spans="1:8" s="42" customFormat="1" ht="33.75" customHeight="1">
      <c r="A21" s="169" t="s">
        <v>4</v>
      </c>
      <c r="B21" s="170"/>
      <c r="C21" s="170"/>
      <c r="D21" s="170"/>
      <c r="E21" s="170"/>
      <c r="F21" s="57"/>
      <c r="G21" s="57"/>
      <c r="H21" s="57"/>
    </row>
    <row r="22" spans="1:11" s="42" customFormat="1" ht="22.5" customHeight="1">
      <c r="A22" s="171" t="s">
        <v>5</v>
      </c>
      <c r="B22" s="172"/>
      <c r="C22" s="172"/>
      <c r="D22" s="172"/>
      <c r="E22" s="172"/>
      <c r="F22" s="66">
        <f>F20-F21</f>
        <v>0</v>
      </c>
      <c r="G22" s="66">
        <f>G20-G21</f>
        <v>0</v>
      </c>
      <c r="H22" s="66">
        <f>H20-H21</f>
        <v>0</v>
      </c>
      <c r="J22" s="74"/>
      <c r="K22" s="73"/>
    </row>
    <row r="23" spans="1:8" s="42" customFormat="1" ht="25.5" customHeight="1">
      <c r="A23" s="166"/>
      <c r="B23" s="167"/>
      <c r="C23" s="167"/>
      <c r="D23" s="167"/>
      <c r="E23" s="167"/>
      <c r="F23" s="168"/>
      <c r="G23" s="168"/>
      <c r="H23" s="168"/>
    </row>
    <row r="24" spans="1:8" s="42" customFormat="1" ht="22.5" customHeight="1">
      <c r="A24" s="173" t="s">
        <v>6</v>
      </c>
      <c r="B24" s="170"/>
      <c r="C24" s="170"/>
      <c r="D24" s="170"/>
      <c r="E24" s="170"/>
      <c r="F24" s="57">
        <f>IF((F13+F17+F22)&lt;&gt;0,"NESLAGANJE ZBROJA",(F13+F17+F22))</f>
        <v>0</v>
      </c>
      <c r="G24" s="57">
        <f>IF((G13+G17+G22)&lt;&gt;0,"NESLAGANJE ZBROJA",(G13+G17+G22))</f>
        <v>0</v>
      </c>
      <c r="H24" s="57">
        <f>IF((H13+H17+H22)&lt;&gt;0,"NESLAGANJE ZBROJA",(H13+H17+H22))</f>
        <v>0</v>
      </c>
    </row>
    <row r="25" spans="1:5" s="42" customFormat="1" ht="18" customHeight="1">
      <c r="A25" s="58"/>
      <c r="B25" s="49"/>
      <c r="C25" s="49"/>
      <c r="D25" s="49"/>
      <c r="E25" s="49"/>
    </row>
    <row r="26" spans="1:8" ht="42" customHeight="1">
      <c r="A26" s="164" t="s">
        <v>42</v>
      </c>
      <c r="B26" s="165"/>
      <c r="C26" s="165"/>
      <c r="D26" s="165"/>
      <c r="E26" s="165"/>
      <c r="F26" s="165"/>
      <c r="G26" s="165"/>
      <c r="H26" s="165"/>
    </row>
    <row r="27" ht="12.75">
      <c r="E27" s="75"/>
    </row>
    <row r="31" spans="6:8" ht="12.75">
      <c r="F31" s="37"/>
      <c r="G31" s="37"/>
      <c r="H31" s="37"/>
    </row>
    <row r="32" spans="6:8" ht="12.75">
      <c r="F32" s="37"/>
      <c r="G32" s="37"/>
      <c r="H32" s="37"/>
    </row>
    <row r="33" spans="5:8" ht="12.75">
      <c r="E33" s="76"/>
      <c r="F33" s="39"/>
      <c r="G33" s="39"/>
      <c r="H33" s="39"/>
    </row>
    <row r="34" spans="5:8" ht="12.75">
      <c r="E34" s="76"/>
      <c r="F34" s="37"/>
      <c r="G34" s="37"/>
      <c r="H34" s="37"/>
    </row>
    <row r="35" spans="5:8" ht="12.75">
      <c r="E35" s="76"/>
      <c r="F35" s="37"/>
      <c r="G35" s="37"/>
      <c r="H35" s="37"/>
    </row>
    <row r="36" spans="5:8" ht="12.75">
      <c r="E36" s="76"/>
      <c r="F36" s="37"/>
      <c r="G36" s="37"/>
      <c r="H36" s="37"/>
    </row>
    <row r="37" spans="5:8" ht="12.75">
      <c r="E37" s="76"/>
      <c r="F37" s="37"/>
      <c r="G37" s="37"/>
      <c r="H37" s="37"/>
    </row>
    <row r="38" ht="12.75">
      <c r="E38" s="76"/>
    </row>
    <row r="43" ht="12.75">
      <c r="F43" s="37"/>
    </row>
    <row r="44" ht="12.75">
      <c r="F44" s="37"/>
    </row>
    <row r="45" ht="12.75">
      <c r="F45" s="37"/>
    </row>
  </sheetData>
  <sheetProtection/>
  <mergeCells count="19">
    <mergeCell ref="A2:H2"/>
    <mergeCell ref="A3:H3"/>
    <mergeCell ref="A4:H4"/>
    <mergeCell ref="A7:E7"/>
    <mergeCell ref="A13:E13"/>
    <mergeCell ref="A14:H14"/>
    <mergeCell ref="A16:E16"/>
    <mergeCell ref="A17:E17"/>
    <mergeCell ref="A8:E8"/>
    <mergeCell ref="A9:E9"/>
    <mergeCell ref="A11:E11"/>
    <mergeCell ref="A12:E12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4"/>
  <sheetViews>
    <sheetView view="pageBreakPreview" zoomScale="120" zoomScaleSheetLayoutView="120" zoomScalePageLayoutView="0" workbookViewId="0" topLeftCell="A1">
      <selection activeCell="B9" sqref="B9"/>
    </sheetView>
  </sheetViews>
  <sheetFormatPr defaultColWidth="11.421875" defaultRowHeight="12.75"/>
  <cols>
    <col min="1" max="1" width="16.00390625" style="12" customWidth="1"/>
    <col min="2" max="3" width="17.57421875" style="12" customWidth="1"/>
    <col min="4" max="4" width="17.57421875" style="43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85" t="s">
        <v>7</v>
      </c>
      <c r="B1" s="185"/>
      <c r="C1" s="185"/>
      <c r="D1" s="185"/>
      <c r="E1" s="185"/>
      <c r="F1" s="185"/>
      <c r="G1" s="185"/>
      <c r="H1" s="185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2" t="s">
        <v>9</v>
      </c>
      <c r="B3" s="191" t="s">
        <v>37</v>
      </c>
      <c r="C3" s="192"/>
      <c r="D3" s="192"/>
      <c r="E3" s="192"/>
      <c r="F3" s="192"/>
      <c r="G3" s="192"/>
      <c r="H3" s="193"/>
    </row>
    <row r="4" spans="1:8" s="1" customFormat="1" ht="90" thickBot="1">
      <c r="A4" s="63" t="s">
        <v>50</v>
      </c>
      <c r="B4" s="78" t="s">
        <v>10</v>
      </c>
      <c r="C4" s="79" t="s">
        <v>11</v>
      </c>
      <c r="D4" s="79" t="s">
        <v>12</v>
      </c>
      <c r="E4" s="127" t="s">
        <v>13</v>
      </c>
      <c r="F4" s="79" t="s">
        <v>14</v>
      </c>
      <c r="G4" s="79" t="s">
        <v>36</v>
      </c>
      <c r="H4" s="80" t="s">
        <v>16</v>
      </c>
    </row>
    <row r="5" spans="1:8" s="1" customFormat="1" ht="12.75" customHeight="1" thickBot="1">
      <c r="A5" s="112"/>
      <c r="B5" s="113"/>
      <c r="C5" s="114"/>
      <c r="D5" s="115"/>
      <c r="E5" s="128"/>
      <c r="F5" s="116"/>
      <c r="G5" s="117"/>
      <c r="H5" s="118"/>
    </row>
    <row r="6" spans="1:8" s="1" customFormat="1" ht="12.75" customHeight="1">
      <c r="A6" s="86">
        <v>636</v>
      </c>
      <c r="B6" s="87"/>
      <c r="C6" s="88"/>
      <c r="D6" s="89"/>
      <c r="E6" s="37">
        <v>13435290</v>
      </c>
      <c r="F6" s="90"/>
      <c r="G6" s="91"/>
      <c r="H6" s="92"/>
    </row>
    <row r="7" spans="1:8" s="1" customFormat="1" ht="12.75" customHeight="1">
      <c r="A7" s="119">
        <v>639</v>
      </c>
      <c r="B7" s="120"/>
      <c r="C7" s="121"/>
      <c r="D7" s="122">
        <v>528886</v>
      </c>
      <c r="E7" s="123"/>
      <c r="F7" s="123"/>
      <c r="G7" s="124"/>
      <c r="H7" s="125"/>
    </row>
    <row r="8" spans="1:8" s="1" customFormat="1" ht="12.75" customHeight="1">
      <c r="A8" s="119">
        <v>651</v>
      </c>
      <c r="B8" s="120"/>
      <c r="C8" s="121"/>
      <c r="D8" s="122"/>
      <c r="E8" s="123"/>
      <c r="F8" s="123"/>
      <c r="G8" s="124"/>
      <c r="H8" s="125"/>
    </row>
    <row r="9" spans="1:8" s="1" customFormat="1" ht="12.75">
      <c r="A9" s="93">
        <v>652</v>
      </c>
      <c r="B9" s="94"/>
      <c r="C9" s="95"/>
      <c r="D9" s="126">
        <v>160000</v>
      </c>
      <c r="E9" s="95"/>
      <c r="F9" s="95"/>
      <c r="G9" s="96"/>
      <c r="H9" s="97"/>
    </row>
    <row r="10" spans="1:8" s="1" customFormat="1" ht="12.75">
      <c r="A10" s="93">
        <v>653</v>
      </c>
      <c r="B10" s="94"/>
      <c r="C10" s="95"/>
      <c r="D10" s="95"/>
      <c r="E10" s="95"/>
      <c r="F10" s="95"/>
      <c r="G10" s="96"/>
      <c r="H10" s="97"/>
    </row>
    <row r="11" spans="1:8" s="1" customFormat="1" ht="12.75">
      <c r="A11" s="93">
        <v>661</v>
      </c>
      <c r="B11" s="94"/>
      <c r="C11" s="95">
        <v>36000</v>
      </c>
      <c r="D11" s="95"/>
      <c r="E11" s="95"/>
      <c r="F11" s="95"/>
      <c r="G11" s="96"/>
      <c r="H11" s="97"/>
    </row>
    <row r="12" spans="1:8" s="1" customFormat="1" ht="12.75">
      <c r="A12" s="93">
        <v>663</v>
      </c>
      <c r="B12" s="94"/>
      <c r="C12" s="95"/>
      <c r="D12" s="95"/>
      <c r="E12" s="95"/>
      <c r="F12" s="95"/>
      <c r="G12" s="96"/>
      <c r="H12" s="97"/>
    </row>
    <row r="13" spans="1:8" s="1" customFormat="1" ht="12.75">
      <c r="A13" s="93">
        <v>671</v>
      </c>
      <c r="B13" s="94">
        <v>1883463</v>
      </c>
      <c r="C13" s="95"/>
      <c r="D13" s="95"/>
      <c r="E13" s="95"/>
      <c r="F13" s="95"/>
      <c r="G13" s="96"/>
      <c r="H13" s="97"/>
    </row>
    <row r="14" spans="1:8" s="1" customFormat="1" ht="12.75">
      <c r="A14" s="93">
        <v>673</v>
      </c>
      <c r="B14" s="94"/>
      <c r="C14" s="95"/>
      <c r="D14" s="95"/>
      <c r="E14" s="95"/>
      <c r="F14" s="95"/>
      <c r="G14" s="96"/>
      <c r="H14" s="97"/>
    </row>
    <row r="15" spans="1:8" s="1" customFormat="1" ht="12.75">
      <c r="A15" s="93">
        <v>721</v>
      </c>
      <c r="B15" s="94"/>
      <c r="C15" s="95"/>
      <c r="D15" s="95"/>
      <c r="E15" s="95"/>
      <c r="F15" s="95"/>
      <c r="G15" s="96">
        <v>4000</v>
      </c>
      <c r="H15" s="97"/>
    </row>
    <row r="16" spans="1:8" s="1" customFormat="1" ht="13.5" thickBot="1">
      <c r="A16" s="93">
        <v>922</v>
      </c>
      <c r="B16" s="94"/>
      <c r="C16" s="95"/>
      <c r="D16" s="95"/>
      <c r="E16" s="95"/>
      <c r="F16" s="95"/>
      <c r="G16" s="96"/>
      <c r="H16" s="97"/>
    </row>
    <row r="17" spans="1:8" s="1" customFormat="1" ht="30" customHeight="1" thickBot="1">
      <c r="A17" s="11" t="s">
        <v>17</v>
      </c>
      <c r="B17" s="98">
        <f>SUM(B13:B16)</f>
        <v>1883463</v>
      </c>
      <c r="C17" s="99">
        <f>SUM(C11:C16)</f>
        <v>36000</v>
      </c>
      <c r="D17" s="99">
        <f>SUM(D7:D9)</f>
        <v>688886</v>
      </c>
      <c r="E17" s="99">
        <f>SUM(E6)</f>
        <v>13435290</v>
      </c>
      <c r="F17" s="99">
        <f>+F9</f>
        <v>0</v>
      </c>
      <c r="G17" s="99">
        <f>SUM(G15)</f>
        <v>4000</v>
      </c>
      <c r="H17" s="100">
        <v>0</v>
      </c>
    </row>
    <row r="18" spans="1:8" s="1" customFormat="1" ht="28.5" customHeight="1" thickBot="1">
      <c r="A18" s="11" t="s">
        <v>38</v>
      </c>
      <c r="B18" s="194">
        <f>SUM(B17+C17+D17+E17+G17)</f>
        <v>16047639</v>
      </c>
      <c r="C18" s="195"/>
      <c r="D18" s="195"/>
      <c r="E18" s="195"/>
      <c r="F18" s="195"/>
      <c r="G18" s="195"/>
      <c r="H18" s="196"/>
    </row>
    <row r="19" spans="1:8" ht="68.25" customHeight="1">
      <c r="A19" s="6"/>
      <c r="B19" s="6"/>
      <c r="C19" s="6"/>
      <c r="D19" s="7"/>
      <c r="E19" s="7"/>
      <c r="G19" s="152" t="s">
        <v>141</v>
      </c>
      <c r="H19" s="10"/>
    </row>
    <row r="20" spans="3:5" ht="13.5" customHeight="1">
      <c r="C20" s="15"/>
      <c r="D20" s="13"/>
      <c r="E20" s="16"/>
    </row>
    <row r="21" spans="3:5" ht="13.5" customHeight="1">
      <c r="C21" s="15"/>
      <c r="D21" s="17"/>
      <c r="E21" s="18"/>
    </row>
    <row r="22" spans="4:5" ht="13.5" customHeight="1">
      <c r="D22" s="19"/>
      <c r="E22" s="20"/>
    </row>
    <row r="23" spans="4:5" ht="13.5" customHeight="1">
      <c r="D23" s="21"/>
      <c r="E23" s="22"/>
    </row>
    <row r="24" spans="4:5" ht="13.5" customHeight="1">
      <c r="D24" s="13"/>
      <c r="E24" s="14"/>
    </row>
    <row r="25" spans="3:5" ht="28.5" customHeight="1">
      <c r="C25" s="15"/>
      <c r="D25" s="13"/>
      <c r="E25" s="23"/>
    </row>
    <row r="26" spans="3:5" ht="13.5" customHeight="1">
      <c r="C26" s="15"/>
      <c r="D26" s="13"/>
      <c r="E26" s="18"/>
    </row>
    <row r="27" spans="4:5" ht="13.5" customHeight="1">
      <c r="D27" s="13"/>
      <c r="E27" s="14"/>
    </row>
    <row r="28" spans="4:5" ht="13.5" customHeight="1">
      <c r="D28" s="13"/>
      <c r="E28" s="22"/>
    </row>
    <row r="29" spans="4:5" ht="13.5" customHeight="1">
      <c r="D29" s="13"/>
      <c r="E29" s="14"/>
    </row>
    <row r="30" spans="4:5" ht="22.5" customHeight="1">
      <c r="D30" s="13"/>
      <c r="E30" s="24"/>
    </row>
    <row r="31" spans="4:5" ht="13.5" customHeight="1">
      <c r="D31" s="19"/>
      <c r="E31" s="20"/>
    </row>
    <row r="32" spans="2:5" ht="13.5" customHeight="1">
      <c r="B32" s="15"/>
      <c r="D32" s="19"/>
      <c r="E32" s="25"/>
    </row>
    <row r="33" spans="3:5" ht="13.5" customHeight="1">
      <c r="C33" s="15"/>
      <c r="D33" s="19"/>
      <c r="E33" s="26"/>
    </row>
    <row r="34" spans="3:5" ht="13.5" customHeight="1">
      <c r="C34" s="15"/>
      <c r="D34" s="21"/>
      <c r="E34" s="18"/>
    </row>
    <row r="35" spans="4:5" ht="13.5" customHeight="1">
      <c r="D35" s="13"/>
      <c r="E35" s="14"/>
    </row>
    <row r="36" spans="2:5" ht="13.5" customHeight="1">
      <c r="B36" s="15"/>
      <c r="D36" s="13"/>
      <c r="E36" s="16"/>
    </row>
    <row r="37" spans="3:5" ht="13.5" customHeight="1">
      <c r="C37" s="15"/>
      <c r="D37" s="13"/>
      <c r="E37" s="25"/>
    </row>
    <row r="38" spans="3:5" ht="13.5" customHeight="1">
      <c r="C38" s="15"/>
      <c r="D38" s="21"/>
      <c r="E38" s="18"/>
    </row>
    <row r="39" spans="4:5" ht="13.5" customHeight="1">
      <c r="D39" s="19"/>
      <c r="E39" s="14"/>
    </row>
    <row r="40" spans="3:5" ht="13.5" customHeight="1">
      <c r="C40" s="15"/>
      <c r="D40" s="19"/>
      <c r="E40" s="25"/>
    </row>
    <row r="41" spans="4:5" ht="22.5" customHeight="1">
      <c r="D41" s="21"/>
      <c r="E41" s="24"/>
    </row>
    <row r="42" spans="4:5" ht="13.5" customHeight="1">
      <c r="D42" s="13"/>
      <c r="E42" s="14"/>
    </row>
    <row r="43" spans="4:5" ht="13.5" customHeight="1">
      <c r="D43" s="21"/>
      <c r="E43" s="18"/>
    </row>
    <row r="44" spans="4:5" ht="13.5" customHeight="1">
      <c r="D44" s="13"/>
      <c r="E44" s="14"/>
    </row>
    <row r="45" spans="4:5" ht="13.5" customHeight="1">
      <c r="D45" s="13"/>
      <c r="E45" s="14"/>
    </row>
    <row r="46" spans="1:5" ht="13.5" customHeight="1">
      <c r="A46" s="15"/>
      <c r="D46" s="27"/>
      <c r="E46" s="25"/>
    </row>
    <row r="47" spans="2:5" ht="13.5" customHeight="1">
      <c r="B47" s="15"/>
      <c r="C47" s="15"/>
      <c r="D47" s="28"/>
      <c r="E47" s="25"/>
    </row>
    <row r="48" spans="2:5" ht="13.5" customHeight="1">
      <c r="B48" s="15"/>
      <c r="C48" s="15"/>
      <c r="D48" s="28"/>
      <c r="E48" s="16"/>
    </row>
    <row r="49" spans="2:5" ht="13.5" customHeight="1">
      <c r="B49" s="15"/>
      <c r="C49" s="15"/>
      <c r="D49" s="21"/>
      <c r="E49" s="22"/>
    </row>
    <row r="50" spans="4:5" ht="12.75">
      <c r="D50" s="13"/>
      <c r="E50" s="14"/>
    </row>
    <row r="51" spans="2:5" ht="12.75">
      <c r="B51" s="15"/>
      <c r="D51" s="13"/>
      <c r="E51" s="25"/>
    </row>
    <row r="52" spans="3:5" ht="12.75">
      <c r="C52" s="15"/>
      <c r="D52" s="13"/>
      <c r="E52" s="16"/>
    </row>
    <row r="53" spans="3:5" ht="12.75">
      <c r="C53" s="15"/>
      <c r="D53" s="21"/>
      <c r="E53" s="18"/>
    </row>
    <row r="54" spans="4:5" ht="12.75">
      <c r="D54" s="13"/>
      <c r="E54" s="14"/>
    </row>
    <row r="55" spans="4:5" ht="12.75">
      <c r="D55" s="13"/>
      <c r="E55" s="14"/>
    </row>
    <row r="56" spans="4:5" ht="12.75">
      <c r="D56" s="29"/>
      <c r="E56" s="30"/>
    </row>
    <row r="57" spans="4:5" ht="12.75">
      <c r="D57" s="13"/>
      <c r="E57" s="14"/>
    </row>
    <row r="58" spans="4:5" ht="12.75">
      <c r="D58" s="13"/>
      <c r="E58" s="14"/>
    </row>
    <row r="59" spans="4:5" ht="12.75">
      <c r="D59" s="13"/>
      <c r="E59" s="14"/>
    </row>
    <row r="60" spans="4:5" ht="12.75">
      <c r="D60" s="21"/>
      <c r="E60" s="18"/>
    </row>
    <row r="61" spans="4:5" ht="12.75">
      <c r="D61" s="13"/>
      <c r="E61" s="14"/>
    </row>
    <row r="62" spans="4:5" ht="12.75">
      <c r="D62" s="21"/>
      <c r="E62" s="18"/>
    </row>
    <row r="63" spans="4:5" ht="12.75">
      <c r="D63" s="13"/>
      <c r="E63" s="14"/>
    </row>
    <row r="64" spans="4:5" ht="12.75">
      <c r="D64" s="13"/>
      <c r="E64" s="14"/>
    </row>
    <row r="65" spans="4:5" ht="12.75">
      <c r="D65" s="13"/>
      <c r="E65" s="14"/>
    </row>
    <row r="66" spans="4:5" ht="12.75">
      <c r="D66" s="13"/>
      <c r="E66" s="14"/>
    </row>
    <row r="67" spans="1:5" ht="28.5" customHeight="1">
      <c r="A67" s="31"/>
      <c r="B67" s="31"/>
      <c r="C67" s="31"/>
      <c r="D67" s="32"/>
      <c r="E67" s="33"/>
    </row>
    <row r="68" spans="3:5" ht="12.75">
      <c r="C68" s="15"/>
      <c r="D68" s="13"/>
      <c r="E68" s="16"/>
    </row>
    <row r="69" spans="4:5" ht="12.75">
      <c r="D69" s="34"/>
      <c r="E69" s="35"/>
    </row>
    <row r="70" spans="4:5" ht="12.75">
      <c r="D70" s="13"/>
      <c r="E70" s="14"/>
    </row>
    <row r="71" spans="4:5" ht="12.75">
      <c r="D71" s="29"/>
      <c r="E71" s="30"/>
    </row>
    <row r="72" spans="4:5" ht="12.75">
      <c r="D72" s="29"/>
      <c r="E72" s="30"/>
    </row>
    <row r="73" spans="4:5" ht="12.75">
      <c r="D73" s="13"/>
      <c r="E73" s="14"/>
    </row>
    <row r="74" spans="4:5" ht="12.75">
      <c r="D74" s="21"/>
      <c r="E74" s="18"/>
    </row>
    <row r="75" spans="4:5" ht="12.75">
      <c r="D75" s="13"/>
      <c r="E75" s="14"/>
    </row>
    <row r="76" spans="4:5" ht="12.75">
      <c r="D76" s="13"/>
      <c r="E76" s="14"/>
    </row>
    <row r="77" spans="4:5" ht="12.75">
      <c r="D77" s="21"/>
      <c r="E77" s="18"/>
    </row>
    <row r="78" spans="4:5" ht="12.75">
      <c r="D78" s="13"/>
      <c r="E78" s="14"/>
    </row>
    <row r="79" spans="4:5" ht="12.75">
      <c r="D79" s="29"/>
      <c r="E79" s="30"/>
    </row>
    <row r="80" spans="4:5" ht="12.75">
      <c r="D80" s="21"/>
      <c r="E80" s="35"/>
    </row>
    <row r="81" spans="4:5" ht="12.75">
      <c r="D81" s="19"/>
      <c r="E81" s="30"/>
    </row>
    <row r="82" spans="4:5" ht="12.75">
      <c r="D82" s="21"/>
      <c r="E82" s="18"/>
    </row>
    <row r="83" spans="4:5" ht="12.75">
      <c r="D83" s="13"/>
      <c r="E83" s="14"/>
    </row>
    <row r="84" spans="3:5" ht="12.75">
      <c r="C84" s="15"/>
      <c r="D84" s="13"/>
      <c r="E84" s="16"/>
    </row>
    <row r="85" spans="4:5" ht="12.75">
      <c r="D85" s="19"/>
      <c r="E85" s="18"/>
    </row>
    <row r="86" spans="4:5" ht="12.75">
      <c r="D86" s="19"/>
      <c r="E86" s="30"/>
    </row>
    <row r="87" spans="3:5" ht="12.75">
      <c r="C87" s="15"/>
      <c r="D87" s="19"/>
      <c r="E87" s="36"/>
    </row>
    <row r="88" spans="3:5" ht="12.75">
      <c r="C88" s="15"/>
      <c r="D88" s="21"/>
      <c r="E88" s="22"/>
    </row>
    <row r="89" spans="4:5" ht="12.75">
      <c r="D89" s="13"/>
      <c r="E89" s="14"/>
    </row>
    <row r="90" spans="4:5" ht="12.75">
      <c r="D90" s="34"/>
      <c r="E90" s="37"/>
    </row>
    <row r="91" spans="4:5" ht="11.25" customHeight="1">
      <c r="D91" s="29"/>
      <c r="E91" s="30"/>
    </row>
    <row r="92" spans="2:5" ht="24" customHeight="1">
      <c r="B92" s="15"/>
      <c r="D92" s="29"/>
      <c r="E92" s="38"/>
    </row>
    <row r="93" spans="3:5" ht="15" customHeight="1">
      <c r="C93" s="15"/>
      <c r="D93" s="29"/>
      <c r="E93" s="38"/>
    </row>
    <row r="94" spans="4:5" ht="11.25" customHeight="1">
      <c r="D94" s="34"/>
      <c r="E94" s="35"/>
    </row>
    <row r="95" spans="4:5" ht="12.75">
      <c r="D95" s="29"/>
      <c r="E95" s="30"/>
    </row>
    <row r="96" spans="2:5" ht="13.5" customHeight="1">
      <c r="B96" s="15"/>
      <c r="D96" s="29"/>
      <c r="E96" s="39"/>
    </row>
    <row r="97" spans="3:5" ht="12.75" customHeight="1">
      <c r="C97" s="15"/>
      <c r="D97" s="29"/>
      <c r="E97" s="16"/>
    </row>
    <row r="98" spans="3:5" ht="12.75" customHeight="1">
      <c r="C98" s="15"/>
      <c r="D98" s="21"/>
      <c r="E98" s="22"/>
    </row>
    <row r="99" spans="4:5" ht="12.75">
      <c r="D99" s="13"/>
      <c r="E99" s="14"/>
    </row>
    <row r="100" spans="3:5" ht="12.75">
      <c r="C100" s="15"/>
      <c r="D100" s="13"/>
      <c r="E100" s="36"/>
    </row>
    <row r="101" spans="4:5" ht="12.75">
      <c r="D101" s="34"/>
      <c r="E101" s="35"/>
    </row>
    <row r="102" spans="4:5" ht="12.75">
      <c r="D102" s="29"/>
      <c r="E102" s="30"/>
    </row>
    <row r="103" spans="4:5" ht="12.75">
      <c r="D103" s="13"/>
      <c r="E103" s="14"/>
    </row>
    <row r="104" spans="1:5" ht="19.5" customHeight="1">
      <c r="A104" s="40"/>
      <c r="B104" s="6"/>
      <c r="C104" s="6"/>
      <c r="D104" s="6"/>
      <c r="E104" s="25"/>
    </row>
    <row r="105" spans="1:5" ht="15" customHeight="1">
      <c r="A105" s="15"/>
      <c r="D105" s="27"/>
      <c r="E105" s="25"/>
    </row>
    <row r="106" spans="1:5" ht="12.75">
      <c r="A106" s="15"/>
      <c r="B106" s="15"/>
      <c r="D106" s="27"/>
      <c r="E106" s="16"/>
    </row>
    <row r="107" spans="3:5" ht="12.75">
      <c r="C107" s="15"/>
      <c r="D107" s="13"/>
      <c r="E107" s="25"/>
    </row>
    <row r="108" spans="4:5" ht="12.75">
      <c r="D108" s="17"/>
      <c r="E108" s="18"/>
    </row>
    <row r="109" spans="2:5" ht="12.75">
      <c r="B109" s="15"/>
      <c r="D109" s="13"/>
      <c r="E109" s="16"/>
    </row>
    <row r="110" spans="3:5" ht="12.75">
      <c r="C110" s="15"/>
      <c r="D110" s="13"/>
      <c r="E110" s="16"/>
    </row>
    <row r="111" spans="4:5" ht="12.75">
      <c r="D111" s="21"/>
      <c r="E111" s="22"/>
    </row>
    <row r="112" spans="3:5" ht="22.5" customHeight="1">
      <c r="C112" s="15"/>
      <c r="D112" s="13"/>
      <c r="E112" s="23"/>
    </row>
    <row r="113" spans="4:5" ht="12.75">
      <c r="D113" s="13"/>
      <c r="E113" s="22"/>
    </row>
    <row r="114" spans="2:5" ht="12.75">
      <c r="B114" s="15"/>
      <c r="D114" s="19"/>
      <c r="E114" s="25"/>
    </row>
    <row r="115" spans="3:5" ht="12.75">
      <c r="C115" s="15"/>
      <c r="D115" s="19"/>
      <c r="E115" s="26"/>
    </row>
    <row r="116" spans="4:5" ht="12.75">
      <c r="D116" s="21"/>
      <c r="E116" s="18"/>
    </row>
    <row r="117" spans="1:5" ht="13.5" customHeight="1">
      <c r="A117" s="15"/>
      <c r="D117" s="27"/>
      <c r="E117" s="25"/>
    </row>
    <row r="118" spans="2:5" ht="13.5" customHeight="1">
      <c r="B118" s="15"/>
      <c r="D118" s="13"/>
      <c r="E118" s="25"/>
    </row>
    <row r="119" spans="3:5" ht="13.5" customHeight="1">
      <c r="C119" s="15"/>
      <c r="D119" s="13"/>
      <c r="E119" s="16"/>
    </row>
    <row r="120" spans="3:5" ht="12.75">
      <c r="C120" s="15"/>
      <c r="D120" s="21"/>
      <c r="E120" s="18"/>
    </row>
    <row r="121" spans="3:5" ht="12.75">
      <c r="C121" s="15"/>
      <c r="D121" s="13"/>
      <c r="E121" s="16"/>
    </row>
    <row r="122" spans="4:5" ht="12.75">
      <c r="D122" s="34"/>
      <c r="E122" s="35"/>
    </row>
    <row r="123" spans="3:5" ht="12.75">
      <c r="C123" s="15"/>
      <c r="D123" s="19"/>
      <c r="E123" s="36"/>
    </row>
    <row r="124" spans="3:5" ht="12.75">
      <c r="C124" s="15"/>
      <c r="D124" s="21"/>
      <c r="E124" s="22"/>
    </row>
    <row r="125" spans="4:5" ht="12.75">
      <c r="D125" s="34"/>
      <c r="E125" s="41"/>
    </row>
    <row r="126" spans="2:5" ht="12.75">
      <c r="B126" s="15"/>
      <c r="D126" s="29"/>
      <c r="E126" s="39"/>
    </row>
    <row r="127" spans="3:5" ht="12.75">
      <c r="C127" s="15"/>
      <c r="D127" s="29"/>
      <c r="E127" s="16"/>
    </row>
    <row r="128" spans="3:5" ht="12.75">
      <c r="C128" s="15"/>
      <c r="D128" s="21"/>
      <c r="E128" s="22"/>
    </row>
    <row r="129" spans="3:5" ht="12.75">
      <c r="C129" s="15"/>
      <c r="D129" s="21"/>
      <c r="E129" s="22"/>
    </row>
    <row r="130" spans="4:5" ht="12.75">
      <c r="D130" s="13"/>
      <c r="E130" s="14"/>
    </row>
    <row r="131" spans="1:5" s="42" customFormat="1" ht="18" customHeight="1">
      <c r="A131" s="189"/>
      <c r="B131" s="190"/>
      <c r="C131" s="190"/>
      <c r="D131" s="190"/>
      <c r="E131" s="190"/>
    </row>
    <row r="132" spans="1:5" ht="28.5" customHeight="1">
      <c r="A132" s="31"/>
      <c r="B132" s="31"/>
      <c r="C132" s="31"/>
      <c r="D132" s="32"/>
      <c r="E132" s="33"/>
    </row>
    <row r="134" spans="1:5" ht="15.75">
      <c r="A134" s="44"/>
      <c r="B134" s="15"/>
      <c r="C134" s="15"/>
      <c r="D134" s="45"/>
      <c r="E134" s="5"/>
    </row>
    <row r="135" spans="1:5" ht="12.75">
      <c r="A135" s="15"/>
      <c r="B135" s="15"/>
      <c r="C135" s="15"/>
      <c r="D135" s="45"/>
      <c r="E135" s="5"/>
    </row>
    <row r="136" spans="1:5" ht="17.25" customHeight="1">
      <c r="A136" s="15"/>
      <c r="B136" s="15"/>
      <c r="C136" s="15"/>
      <c r="D136" s="45"/>
      <c r="E136" s="5"/>
    </row>
    <row r="137" spans="1:5" ht="13.5" customHeight="1">
      <c r="A137" s="15"/>
      <c r="B137" s="15"/>
      <c r="C137" s="15"/>
      <c r="D137" s="45"/>
      <c r="E137" s="5"/>
    </row>
    <row r="138" spans="1:5" ht="12.75">
      <c r="A138" s="15"/>
      <c r="B138" s="15"/>
      <c r="C138" s="15"/>
      <c r="D138" s="45"/>
      <c r="E138" s="5"/>
    </row>
    <row r="139" spans="1:3" ht="12.75">
      <c r="A139" s="15"/>
      <c r="B139" s="15"/>
      <c r="C139" s="15"/>
    </row>
    <row r="140" spans="1:5" ht="12.75">
      <c r="A140" s="15"/>
      <c r="B140" s="15"/>
      <c r="C140" s="15"/>
      <c r="D140" s="45"/>
      <c r="E140" s="5"/>
    </row>
    <row r="141" spans="1:5" ht="12.75">
      <c r="A141" s="15"/>
      <c r="B141" s="15"/>
      <c r="C141" s="15"/>
      <c r="D141" s="45"/>
      <c r="E141" s="46"/>
    </row>
    <row r="142" spans="1:5" ht="12.75">
      <c r="A142" s="15"/>
      <c r="B142" s="15"/>
      <c r="C142" s="15"/>
      <c r="D142" s="45"/>
      <c r="E142" s="5"/>
    </row>
    <row r="143" spans="1:5" ht="22.5" customHeight="1">
      <c r="A143" s="15"/>
      <c r="B143" s="15"/>
      <c r="C143" s="15"/>
      <c r="D143" s="45"/>
      <c r="E143" s="23"/>
    </row>
    <row r="144" spans="4:5" ht="22.5" customHeight="1">
      <c r="D144" s="21"/>
      <c r="E144" s="24"/>
    </row>
  </sheetData>
  <sheetProtection/>
  <mergeCells count="4">
    <mergeCell ref="A131:E131"/>
    <mergeCell ref="B3:H3"/>
    <mergeCell ref="A1:H1"/>
    <mergeCell ref="B18:H18"/>
  </mergeCells>
  <printOptions horizontalCentered="1"/>
  <pageMargins left="0.25" right="0.25" top="0.75" bottom="0.75" header="0.3" footer="0.3"/>
  <pageSetup firstPageNumber="2" useFirstPageNumber="1" fitToWidth="0" fitToHeight="1" horizontalDpi="600" verticalDpi="600" orientation="landscape" paperSize="9" r:id="rId2"/>
  <rowBreaks count="3" manualBreakCount="3">
    <brk id="18" max="8" man="1"/>
    <brk id="65" max="9" man="1"/>
    <brk id="12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9"/>
  <sheetViews>
    <sheetView workbookViewId="0" topLeftCell="A1">
      <selection activeCell="M171" sqref="M171"/>
    </sheetView>
  </sheetViews>
  <sheetFormatPr defaultColWidth="11.421875" defaultRowHeight="12.75"/>
  <cols>
    <col min="1" max="1" width="12.28125" style="60" customWidth="1"/>
    <col min="2" max="2" width="34.28125" style="61" customWidth="1"/>
    <col min="3" max="4" width="11.28125" style="2" customWidth="1"/>
    <col min="5" max="5" width="10.00390625" style="2" customWidth="1"/>
    <col min="6" max="6" width="10.28125" style="2" customWidth="1"/>
    <col min="7" max="7" width="11.8515625" style="2" customWidth="1"/>
    <col min="8" max="8" width="9.8515625" style="2" customWidth="1"/>
    <col min="9" max="9" width="6.28125" style="2" customWidth="1"/>
    <col min="10" max="10" width="5.57421875" style="2" hidden="1" customWidth="1"/>
    <col min="11" max="11" width="8.8515625" style="149" customWidth="1"/>
    <col min="12" max="12" width="12.140625" style="2" customWidth="1"/>
    <col min="13" max="13" width="14.140625" style="162" customWidth="1"/>
    <col min="14" max="14" width="13.28125" style="2" customWidth="1"/>
    <col min="15" max="16384" width="11.421875" style="3" customWidth="1"/>
  </cols>
  <sheetData>
    <row r="1" spans="1:14" ht="18" customHeight="1">
      <c r="A1" s="197" t="s">
        <v>142</v>
      </c>
      <c r="B1" s="197"/>
      <c r="C1" s="197"/>
      <c r="D1" s="197"/>
      <c r="E1" s="197"/>
      <c r="F1" s="197"/>
      <c r="G1" s="197"/>
      <c r="H1" s="197"/>
      <c r="I1" s="197"/>
      <c r="J1" s="197"/>
      <c r="K1" s="139"/>
      <c r="L1" s="3"/>
      <c r="M1" s="153"/>
      <c r="N1" s="3"/>
    </row>
    <row r="2" spans="1:14" ht="12.75" customHeight="1">
      <c r="A2" s="77"/>
      <c r="B2" s="82"/>
      <c r="C2" s="82"/>
      <c r="D2" s="82"/>
      <c r="E2" s="82"/>
      <c r="F2" s="82"/>
      <c r="G2" s="82"/>
      <c r="H2" s="82"/>
      <c r="I2" s="82"/>
      <c r="J2" s="82"/>
      <c r="K2" s="140"/>
      <c r="L2" s="82"/>
      <c r="M2" s="154"/>
      <c r="N2" s="82"/>
    </row>
    <row r="3" spans="1:14" s="5" customFormat="1" ht="140.25">
      <c r="A3" s="4" t="s">
        <v>18</v>
      </c>
      <c r="B3" s="81" t="s">
        <v>19</v>
      </c>
      <c r="C3" s="4" t="s">
        <v>47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20</v>
      </c>
      <c r="I3" s="4" t="s">
        <v>15</v>
      </c>
      <c r="J3" s="4" t="s">
        <v>16</v>
      </c>
      <c r="K3" s="141" t="s">
        <v>129</v>
      </c>
      <c r="L3" s="4" t="s">
        <v>139</v>
      </c>
      <c r="M3" s="155" t="s">
        <v>129</v>
      </c>
      <c r="N3" s="4" t="s">
        <v>138</v>
      </c>
    </row>
    <row r="4" spans="1:14" ht="3" customHeight="1">
      <c r="A4" s="85"/>
      <c r="B4" s="83"/>
      <c r="C4" s="84"/>
      <c r="D4" s="84"/>
      <c r="E4" s="84"/>
      <c r="F4" s="84"/>
      <c r="G4" s="84"/>
      <c r="H4" s="84"/>
      <c r="I4" s="84"/>
      <c r="J4" s="84"/>
      <c r="K4" s="142"/>
      <c r="L4" s="84"/>
      <c r="M4" s="156"/>
      <c r="N4" s="84"/>
    </row>
    <row r="5" spans="1:14" s="5" customFormat="1" ht="75">
      <c r="A5" s="108"/>
      <c r="B5" s="133" t="s">
        <v>113</v>
      </c>
      <c r="C5" s="104"/>
      <c r="D5" s="104"/>
      <c r="E5" s="104"/>
      <c r="F5" s="104"/>
      <c r="G5" s="104"/>
      <c r="H5" s="104"/>
      <c r="I5" s="104"/>
      <c r="J5" s="104"/>
      <c r="K5" s="143"/>
      <c r="L5" s="104"/>
      <c r="M5" s="157"/>
      <c r="N5" s="104"/>
    </row>
    <row r="6" spans="1:14" s="47" customFormat="1" ht="17.25" customHeight="1">
      <c r="A6" s="130" t="s">
        <v>133</v>
      </c>
      <c r="B6" s="111" t="s">
        <v>134</v>
      </c>
      <c r="C6" s="103">
        <v>16913329</v>
      </c>
      <c r="D6" s="103">
        <f>SUM(D7)</f>
        <v>2762813</v>
      </c>
      <c r="E6" s="103">
        <f>SUM(E68)</f>
        <v>40000</v>
      </c>
      <c r="F6" s="103">
        <f>SUM(F89+F103+F120+F125+F130)</f>
        <v>675226</v>
      </c>
      <c r="G6" s="103">
        <f>SUM(G141)</f>
        <v>13435290</v>
      </c>
      <c r="H6" s="138"/>
      <c r="I6" s="138"/>
      <c r="J6" s="138"/>
      <c r="K6" s="144"/>
      <c r="L6" s="103">
        <f>SUM(D6:G6)</f>
        <v>16913329</v>
      </c>
      <c r="M6" s="158">
        <f>SUM(M8+M103+M130)</f>
        <v>-865689.8</v>
      </c>
      <c r="N6" s="103">
        <f>SUM(L6:M6)</f>
        <v>16047639.2</v>
      </c>
    </row>
    <row r="7" spans="1:14" s="101" customFormat="1" ht="30">
      <c r="A7" s="134"/>
      <c r="B7" s="131" t="s">
        <v>130</v>
      </c>
      <c r="C7" s="103">
        <v>16181103</v>
      </c>
      <c r="D7" s="103">
        <f>SUM(D8)</f>
        <v>2762813</v>
      </c>
      <c r="E7" s="103"/>
      <c r="F7" s="103"/>
      <c r="G7" s="103"/>
      <c r="H7" s="103"/>
      <c r="I7" s="103"/>
      <c r="J7" s="103"/>
      <c r="K7" s="145"/>
      <c r="L7" s="103">
        <v>16181103</v>
      </c>
      <c r="M7" s="158">
        <f>SUM(M8)</f>
        <v>-879350</v>
      </c>
      <c r="N7" s="103">
        <f>SUM(N8+N141)</f>
        <v>15318753</v>
      </c>
    </row>
    <row r="8" spans="1:14" s="101" customFormat="1" ht="31.5" customHeight="1">
      <c r="A8" s="134" t="s">
        <v>131</v>
      </c>
      <c r="B8" s="131" t="s">
        <v>132</v>
      </c>
      <c r="C8" s="104">
        <f>SUM(C9)</f>
        <v>2762813</v>
      </c>
      <c r="D8" s="104">
        <v>2762813</v>
      </c>
      <c r="E8" s="103"/>
      <c r="F8" s="103"/>
      <c r="G8" s="103"/>
      <c r="H8" s="103"/>
      <c r="I8" s="103"/>
      <c r="J8" s="103"/>
      <c r="K8" s="145"/>
      <c r="L8" s="103">
        <v>2762813</v>
      </c>
      <c r="M8" s="158">
        <f>SUM(M9)</f>
        <v>-879350</v>
      </c>
      <c r="N8" s="103">
        <f>SUM(N9)</f>
        <v>1883463</v>
      </c>
    </row>
    <row r="9" spans="1:14" s="5" customFormat="1" ht="12.75">
      <c r="A9" s="108">
        <v>3</v>
      </c>
      <c r="B9" s="109" t="s">
        <v>49</v>
      </c>
      <c r="C9" s="104">
        <f>SUM(C14+C52+C58)</f>
        <v>2762813</v>
      </c>
      <c r="D9" s="104">
        <v>2762813</v>
      </c>
      <c r="E9" s="104"/>
      <c r="F9" s="104"/>
      <c r="G9" s="104"/>
      <c r="H9" s="104"/>
      <c r="I9" s="104"/>
      <c r="J9" s="104"/>
      <c r="K9" s="143"/>
      <c r="L9" s="104">
        <v>2762813</v>
      </c>
      <c r="M9" s="157">
        <f>SUM(M14+M52+M58)</f>
        <v>-879350</v>
      </c>
      <c r="N9" s="104">
        <f>SUM(N14+N52+N58)</f>
        <v>1883463</v>
      </c>
    </row>
    <row r="10" spans="1:14" s="5" customFormat="1" ht="12.75">
      <c r="A10" s="108">
        <v>31</v>
      </c>
      <c r="B10" s="109" t="s">
        <v>21</v>
      </c>
      <c r="C10" s="104"/>
      <c r="D10" s="104"/>
      <c r="E10" s="104"/>
      <c r="F10" s="104"/>
      <c r="G10" s="104"/>
      <c r="H10" s="104"/>
      <c r="I10" s="104"/>
      <c r="J10" s="104"/>
      <c r="K10" s="143"/>
      <c r="L10" s="104"/>
      <c r="M10" s="157"/>
      <c r="N10" s="104"/>
    </row>
    <row r="11" spans="1:14" ht="12.75">
      <c r="A11" s="106">
        <v>311</v>
      </c>
      <c r="B11" s="107" t="s">
        <v>22</v>
      </c>
      <c r="C11" s="105"/>
      <c r="D11" s="105"/>
      <c r="E11" s="105"/>
      <c r="F11" s="105"/>
      <c r="G11" s="105"/>
      <c r="H11" s="105"/>
      <c r="I11" s="105"/>
      <c r="J11" s="105"/>
      <c r="K11" s="146"/>
      <c r="L11" s="105"/>
      <c r="M11" s="159"/>
      <c r="N11" s="105"/>
    </row>
    <row r="12" spans="1:14" ht="12.75">
      <c r="A12" s="106">
        <v>312</v>
      </c>
      <c r="B12" s="107" t="s">
        <v>23</v>
      </c>
      <c r="C12" s="105"/>
      <c r="D12" s="105"/>
      <c r="E12" s="105"/>
      <c r="F12" s="105"/>
      <c r="G12" s="105"/>
      <c r="H12" s="105"/>
      <c r="I12" s="105"/>
      <c r="J12" s="105"/>
      <c r="K12" s="146"/>
      <c r="L12" s="105"/>
      <c r="M12" s="159"/>
      <c r="N12" s="105"/>
    </row>
    <row r="13" spans="1:14" ht="12.75">
      <c r="A13" s="106">
        <v>313</v>
      </c>
      <c r="B13" s="107" t="s">
        <v>24</v>
      </c>
      <c r="C13" s="105"/>
      <c r="D13" s="105"/>
      <c r="E13" s="105"/>
      <c r="F13" s="105"/>
      <c r="G13" s="105"/>
      <c r="H13" s="105"/>
      <c r="I13" s="105"/>
      <c r="J13" s="105"/>
      <c r="K13" s="146"/>
      <c r="L13" s="105"/>
      <c r="M13" s="159"/>
      <c r="N13" s="105"/>
    </row>
    <row r="14" spans="1:14" s="5" customFormat="1" ht="12.75">
      <c r="A14" s="108">
        <v>32</v>
      </c>
      <c r="B14" s="109" t="s">
        <v>25</v>
      </c>
      <c r="C14" s="104">
        <f>SUM(C15+C18+C34+C45)</f>
        <v>1675313</v>
      </c>
      <c r="D14" s="104">
        <v>1675313</v>
      </c>
      <c r="E14" s="104"/>
      <c r="F14" s="104"/>
      <c r="G14" s="104"/>
      <c r="H14" s="104"/>
      <c r="I14" s="104"/>
      <c r="J14" s="104"/>
      <c r="K14" s="143"/>
      <c r="L14" s="104">
        <v>1675313</v>
      </c>
      <c r="M14" s="157">
        <f>SUM(M15+M18+M34+M45)</f>
        <v>-500550</v>
      </c>
      <c r="N14" s="104">
        <f>SUM(N15+N18+N34+N45)</f>
        <v>1174763</v>
      </c>
    </row>
    <row r="15" spans="1:14" s="5" customFormat="1" ht="12.75">
      <c r="A15" s="108">
        <v>321</v>
      </c>
      <c r="B15" s="109" t="s">
        <v>26</v>
      </c>
      <c r="C15" s="104">
        <f>SUM(C16:C17)</f>
        <v>76700</v>
      </c>
      <c r="D15" s="104">
        <f>SUM(D16:D17)</f>
        <v>76700</v>
      </c>
      <c r="E15" s="104"/>
      <c r="F15" s="104"/>
      <c r="G15" s="104"/>
      <c r="H15" s="104"/>
      <c r="I15" s="104"/>
      <c r="J15" s="104"/>
      <c r="K15" s="143"/>
      <c r="L15" s="104">
        <v>76700</v>
      </c>
      <c r="M15" s="157">
        <f>SUM(M16:M17)</f>
        <v>-44500</v>
      </c>
      <c r="N15" s="104">
        <f>SUM(L15:M15)</f>
        <v>32200</v>
      </c>
    </row>
    <row r="16" spans="1:14" ht="12.75">
      <c r="A16" s="106">
        <v>32111</v>
      </c>
      <c r="B16" s="107" t="s">
        <v>52</v>
      </c>
      <c r="C16" s="105">
        <v>58000</v>
      </c>
      <c r="D16" s="105">
        <v>58000</v>
      </c>
      <c r="E16" s="105"/>
      <c r="F16" s="105"/>
      <c r="G16" s="105"/>
      <c r="H16" s="105"/>
      <c r="I16" s="105"/>
      <c r="J16" s="105"/>
      <c r="K16" s="146"/>
      <c r="L16" s="105">
        <v>58000</v>
      </c>
      <c r="M16" s="159">
        <v>-42500</v>
      </c>
      <c r="N16" s="105">
        <f>SUM(L16:M16)</f>
        <v>15500</v>
      </c>
    </row>
    <row r="17" spans="1:14" ht="12.75">
      <c r="A17" s="106">
        <v>32112</v>
      </c>
      <c r="B17" s="107" t="s">
        <v>53</v>
      </c>
      <c r="C17" s="105">
        <v>18700</v>
      </c>
      <c r="D17" s="105">
        <v>18700</v>
      </c>
      <c r="E17" s="105"/>
      <c r="F17" s="105"/>
      <c r="G17" s="105"/>
      <c r="H17" s="105"/>
      <c r="I17" s="105"/>
      <c r="J17" s="105"/>
      <c r="K17" s="146"/>
      <c r="L17" s="105">
        <v>18700</v>
      </c>
      <c r="M17" s="159">
        <v>-2000</v>
      </c>
      <c r="N17" s="105">
        <v>16700</v>
      </c>
    </row>
    <row r="18" spans="1:14" s="5" customFormat="1" ht="18.75" customHeight="1">
      <c r="A18" s="108">
        <v>322</v>
      </c>
      <c r="B18" s="109" t="s">
        <v>27</v>
      </c>
      <c r="C18" s="104">
        <f>SUM(C19:C32)</f>
        <v>1167673</v>
      </c>
      <c r="D18" s="104">
        <f>SUM(D19:D32)</f>
        <v>1167673</v>
      </c>
      <c r="E18" s="104"/>
      <c r="F18" s="104"/>
      <c r="G18" s="104"/>
      <c r="H18" s="104"/>
      <c r="I18" s="104"/>
      <c r="J18" s="104"/>
      <c r="K18" s="143"/>
      <c r="L18" s="104">
        <v>1167673</v>
      </c>
      <c r="M18" s="157">
        <f>SUM(M19:M32)</f>
        <v>-390060</v>
      </c>
      <c r="N18" s="104">
        <f>SUM(L18:M18)</f>
        <v>777613</v>
      </c>
    </row>
    <row r="19" spans="1:14" ht="14.25" customHeight="1">
      <c r="A19" s="106">
        <v>32211</v>
      </c>
      <c r="B19" s="107" t="s">
        <v>54</v>
      </c>
      <c r="C19" s="105">
        <v>31720</v>
      </c>
      <c r="D19" s="105">
        <v>31720</v>
      </c>
      <c r="E19" s="105"/>
      <c r="F19" s="105"/>
      <c r="G19" s="105"/>
      <c r="H19" s="105"/>
      <c r="I19" s="105"/>
      <c r="J19" s="105"/>
      <c r="K19" s="146"/>
      <c r="L19" s="105">
        <v>31720</v>
      </c>
      <c r="M19" s="159">
        <v>6280</v>
      </c>
      <c r="N19" s="105">
        <f>SUM(L19:M19)</f>
        <v>38000</v>
      </c>
    </row>
    <row r="20" spans="1:14" ht="12.75">
      <c r="A20" s="106">
        <v>32212</v>
      </c>
      <c r="B20" s="107" t="s">
        <v>55</v>
      </c>
      <c r="C20" s="105">
        <v>28025</v>
      </c>
      <c r="D20" s="105">
        <v>28025</v>
      </c>
      <c r="E20" s="105"/>
      <c r="F20" s="105"/>
      <c r="G20" s="105"/>
      <c r="H20" s="105"/>
      <c r="I20" s="105"/>
      <c r="J20" s="105"/>
      <c r="K20" s="146"/>
      <c r="L20" s="105">
        <v>28025</v>
      </c>
      <c r="M20" s="159">
        <v>-7000</v>
      </c>
      <c r="N20" s="105">
        <f>SUM(L20:M20)</f>
        <v>21025</v>
      </c>
    </row>
    <row r="21" spans="1:14" ht="12.75">
      <c r="A21" s="106">
        <v>32214</v>
      </c>
      <c r="B21" s="107" t="s">
        <v>56</v>
      </c>
      <c r="C21" s="105">
        <v>52968</v>
      </c>
      <c r="D21" s="105">
        <v>52968</v>
      </c>
      <c r="E21" s="105"/>
      <c r="F21" s="105"/>
      <c r="G21" s="105"/>
      <c r="H21" s="105"/>
      <c r="I21" s="105"/>
      <c r="J21" s="105"/>
      <c r="K21" s="146"/>
      <c r="L21" s="105">
        <v>52968</v>
      </c>
      <c r="M21" s="159"/>
      <c r="N21" s="163">
        <v>52968</v>
      </c>
    </row>
    <row r="22" spans="1:14" ht="12.75">
      <c r="A22" s="106">
        <v>32224</v>
      </c>
      <c r="B22" s="107" t="s">
        <v>88</v>
      </c>
      <c r="C22" s="105">
        <v>10300</v>
      </c>
      <c r="D22" s="105">
        <v>10300</v>
      </c>
      <c r="E22" s="105"/>
      <c r="F22" s="105"/>
      <c r="G22" s="105"/>
      <c r="H22" s="105"/>
      <c r="I22" s="105"/>
      <c r="J22" s="105"/>
      <c r="K22" s="146"/>
      <c r="L22" s="105">
        <v>10300</v>
      </c>
      <c r="M22" s="159">
        <v>-7000</v>
      </c>
      <c r="N22" s="105">
        <f aca="true" t="shared" si="0" ref="N22:N29">SUM(L22:M22)</f>
        <v>3300</v>
      </c>
    </row>
    <row r="23" spans="1:14" ht="12.75">
      <c r="A23" s="106">
        <v>32231</v>
      </c>
      <c r="B23" s="107" t="s">
        <v>57</v>
      </c>
      <c r="C23" s="105">
        <v>78000</v>
      </c>
      <c r="D23" s="105">
        <v>78000</v>
      </c>
      <c r="E23" s="105"/>
      <c r="F23" s="105"/>
      <c r="G23" s="105"/>
      <c r="H23" s="105"/>
      <c r="I23" s="105"/>
      <c r="J23" s="105"/>
      <c r="K23" s="146"/>
      <c r="L23" s="105">
        <v>78000</v>
      </c>
      <c r="M23" s="159">
        <v>-25500</v>
      </c>
      <c r="N23" s="105">
        <f t="shared" si="0"/>
        <v>52500</v>
      </c>
    </row>
    <row r="24" spans="1:14" ht="12.75">
      <c r="A24" s="106">
        <v>32232</v>
      </c>
      <c r="B24" s="107" t="s">
        <v>58</v>
      </c>
      <c r="C24" s="105">
        <v>165000</v>
      </c>
      <c r="D24" s="105">
        <v>165000</v>
      </c>
      <c r="E24" s="105"/>
      <c r="F24" s="105"/>
      <c r="G24" s="105"/>
      <c r="H24" s="105"/>
      <c r="I24" s="105"/>
      <c r="J24" s="105"/>
      <c r="K24" s="146"/>
      <c r="L24" s="105">
        <v>165000</v>
      </c>
      <c r="M24" s="159">
        <v>-33000</v>
      </c>
      <c r="N24" s="105">
        <f t="shared" si="0"/>
        <v>132000</v>
      </c>
    </row>
    <row r="25" spans="1:14" ht="12.75">
      <c r="A25" s="106">
        <v>32233</v>
      </c>
      <c r="B25" s="107" t="s">
        <v>59</v>
      </c>
      <c r="C25" s="105">
        <v>20000</v>
      </c>
      <c r="D25" s="105">
        <v>20000</v>
      </c>
      <c r="E25" s="105"/>
      <c r="F25" s="105"/>
      <c r="G25" s="105"/>
      <c r="H25" s="105"/>
      <c r="I25" s="105"/>
      <c r="J25" s="105"/>
      <c r="K25" s="146"/>
      <c r="L25" s="105">
        <v>20000</v>
      </c>
      <c r="M25" s="159">
        <v>-11000</v>
      </c>
      <c r="N25" s="105">
        <f t="shared" si="0"/>
        <v>9000</v>
      </c>
    </row>
    <row r="26" spans="1:14" ht="25.5">
      <c r="A26" s="106">
        <v>32234</v>
      </c>
      <c r="B26" s="107" t="s">
        <v>60</v>
      </c>
      <c r="C26" s="105">
        <v>671240</v>
      </c>
      <c r="D26" s="105">
        <v>671240</v>
      </c>
      <c r="E26" s="105"/>
      <c r="F26" s="105"/>
      <c r="G26" s="105"/>
      <c r="H26" s="105"/>
      <c r="I26" s="105"/>
      <c r="J26" s="105"/>
      <c r="K26" s="146"/>
      <c r="L26" s="105">
        <v>671240</v>
      </c>
      <c r="M26" s="159">
        <v>-283740</v>
      </c>
      <c r="N26" s="105">
        <f t="shared" si="0"/>
        <v>387500</v>
      </c>
    </row>
    <row r="27" spans="1:14" ht="12.75">
      <c r="A27" s="106">
        <v>32241</v>
      </c>
      <c r="B27" s="107" t="s">
        <v>61</v>
      </c>
      <c r="C27" s="105">
        <v>68000</v>
      </c>
      <c r="D27" s="105">
        <v>68000</v>
      </c>
      <c r="E27" s="105"/>
      <c r="F27" s="105"/>
      <c r="G27" s="105"/>
      <c r="H27" s="105"/>
      <c r="I27" s="105"/>
      <c r="J27" s="105"/>
      <c r="K27" s="146"/>
      <c r="L27" s="105">
        <v>68000</v>
      </c>
      <c r="M27" s="159">
        <v>-16000</v>
      </c>
      <c r="N27" s="105">
        <f t="shared" si="0"/>
        <v>52000</v>
      </c>
    </row>
    <row r="28" spans="1:14" ht="25.5">
      <c r="A28" s="106">
        <v>32242</v>
      </c>
      <c r="B28" s="107" t="s">
        <v>62</v>
      </c>
      <c r="C28" s="105">
        <v>12240</v>
      </c>
      <c r="D28" s="105">
        <v>12240</v>
      </c>
      <c r="E28" s="105"/>
      <c r="F28" s="105"/>
      <c r="G28" s="105"/>
      <c r="H28" s="105"/>
      <c r="I28" s="105"/>
      <c r="J28" s="105"/>
      <c r="K28" s="146"/>
      <c r="L28" s="105">
        <v>12240</v>
      </c>
      <c r="M28" s="159">
        <v>-6500</v>
      </c>
      <c r="N28" s="105">
        <f t="shared" si="0"/>
        <v>5740</v>
      </c>
    </row>
    <row r="29" spans="1:14" ht="12.75">
      <c r="A29" s="106">
        <v>32243</v>
      </c>
      <c r="B29" s="107" t="s">
        <v>63</v>
      </c>
      <c r="C29" s="105">
        <v>6180</v>
      </c>
      <c r="D29" s="105">
        <v>6180</v>
      </c>
      <c r="E29" s="105"/>
      <c r="F29" s="105"/>
      <c r="G29" s="105"/>
      <c r="H29" s="105"/>
      <c r="I29" s="105"/>
      <c r="J29" s="105"/>
      <c r="K29" s="146"/>
      <c r="L29" s="105">
        <v>6180</v>
      </c>
      <c r="M29" s="159">
        <v>-1600</v>
      </c>
      <c r="N29" s="105">
        <f t="shared" si="0"/>
        <v>4580</v>
      </c>
    </row>
    <row r="30" spans="1:14" ht="12.75">
      <c r="A30" s="106">
        <v>32251</v>
      </c>
      <c r="B30" s="107" t="s">
        <v>64</v>
      </c>
      <c r="C30" s="105">
        <v>12000</v>
      </c>
      <c r="D30" s="105">
        <v>12000</v>
      </c>
      <c r="E30" s="105"/>
      <c r="F30" s="105"/>
      <c r="G30" s="105"/>
      <c r="H30" s="105"/>
      <c r="I30" s="105"/>
      <c r="J30" s="105"/>
      <c r="K30" s="146"/>
      <c r="L30" s="105">
        <v>12000</v>
      </c>
      <c r="M30" s="159">
        <v>-500</v>
      </c>
      <c r="N30" s="105">
        <f>SUM(L30:M30)</f>
        <v>11500</v>
      </c>
    </row>
    <row r="31" spans="1:14" ht="12.75">
      <c r="A31" s="106">
        <v>32252</v>
      </c>
      <c r="B31" s="107" t="s">
        <v>65</v>
      </c>
      <c r="C31" s="105">
        <v>6000</v>
      </c>
      <c r="D31" s="105">
        <v>6000</v>
      </c>
      <c r="E31" s="105"/>
      <c r="F31" s="105"/>
      <c r="G31" s="105"/>
      <c r="H31" s="105"/>
      <c r="I31" s="105"/>
      <c r="J31" s="105"/>
      <c r="K31" s="146"/>
      <c r="L31" s="105">
        <v>6000</v>
      </c>
      <c r="M31" s="159">
        <v>-1000</v>
      </c>
      <c r="N31" s="105">
        <f>SUM(L31:M31)</f>
        <v>5000</v>
      </c>
    </row>
    <row r="32" spans="1:14" ht="12.75">
      <c r="A32" s="106">
        <v>32271</v>
      </c>
      <c r="B32" s="107" t="s">
        <v>66</v>
      </c>
      <c r="C32" s="105">
        <v>6000</v>
      </c>
      <c r="D32" s="105">
        <v>6000</v>
      </c>
      <c r="E32" s="105"/>
      <c r="F32" s="105"/>
      <c r="G32" s="105"/>
      <c r="H32" s="105"/>
      <c r="I32" s="105"/>
      <c r="J32" s="105"/>
      <c r="K32" s="146"/>
      <c r="L32" s="105">
        <v>6000</v>
      </c>
      <c r="M32" s="159">
        <v>-3500</v>
      </c>
      <c r="N32" s="105">
        <f>SUM(L32:M32)</f>
        <v>2500</v>
      </c>
    </row>
    <row r="33" spans="1:14" ht="12.75">
      <c r="A33" s="106"/>
      <c r="B33" s="107"/>
      <c r="C33" s="105"/>
      <c r="D33" s="105"/>
      <c r="E33" s="105"/>
      <c r="F33" s="105"/>
      <c r="G33" s="105"/>
      <c r="H33" s="105"/>
      <c r="I33" s="105"/>
      <c r="J33" s="105"/>
      <c r="K33" s="146"/>
      <c r="L33" s="105"/>
      <c r="M33" s="159"/>
      <c r="N33" s="105"/>
    </row>
    <row r="34" spans="1:14" s="5" customFormat="1" ht="12.75">
      <c r="A34" s="108">
        <v>323</v>
      </c>
      <c r="B34" s="109" t="s">
        <v>28</v>
      </c>
      <c r="C34" s="104">
        <f>SUM(C35:C43)</f>
        <v>368900</v>
      </c>
      <c r="D34" s="104">
        <f>SUM(D35:D43)</f>
        <v>368900</v>
      </c>
      <c r="E34" s="104"/>
      <c r="F34" s="104"/>
      <c r="G34" s="104"/>
      <c r="H34" s="104"/>
      <c r="I34" s="104"/>
      <c r="J34" s="104"/>
      <c r="K34" s="143"/>
      <c r="L34" s="104">
        <v>368900</v>
      </c>
      <c r="M34" s="157">
        <f>SUM(M35:M43)</f>
        <v>-60200</v>
      </c>
      <c r="N34" s="104">
        <f aca="true" t="shared" si="1" ref="N34:N40">SUM(L34:M34)</f>
        <v>308700</v>
      </c>
    </row>
    <row r="35" spans="1:14" ht="12.75">
      <c r="A35" s="106">
        <v>32321</v>
      </c>
      <c r="B35" s="107" t="s">
        <v>67</v>
      </c>
      <c r="C35" s="105">
        <v>60000</v>
      </c>
      <c r="D35" s="105">
        <v>60000</v>
      </c>
      <c r="E35" s="105"/>
      <c r="F35" s="105"/>
      <c r="G35" s="105"/>
      <c r="H35" s="105"/>
      <c r="I35" s="105"/>
      <c r="J35" s="105"/>
      <c r="K35" s="146"/>
      <c r="L35" s="105">
        <v>60000</v>
      </c>
      <c r="M35" s="159">
        <v>-14800</v>
      </c>
      <c r="N35" s="105">
        <f t="shared" si="1"/>
        <v>45200</v>
      </c>
    </row>
    <row r="36" spans="1:14" ht="12.75">
      <c r="A36" s="106">
        <v>32322</v>
      </c>
      <c r="B36" s="107" t="s">
        <v>68</v>
      </c>
      <c r="C36" s="105">
        <v>123600</v>
      </c>
      <c r="D36" s="105">
        <v>123600</v>
      </c>
      <c r="E36" s="105"/>
      <c r="F36" s="105"/>
      <c r="G36" s="105"/>
      <c r="H36" s="105"/>
      <c r="I36" s="105"/>
      <c r="J36" s="105"/>
      <c r="K36" s="146"/>
      <c r="L36" s="105">
        <v>123600</v>
      </c>
      <c r="M36" s="159">
        <v>-33600</v>
      </c>
      <c r="N36" s="105">
        <f t="shared" si="1"/>
        <v>90000</v>
      </c>
    </row>
    <row r="37" spans="1:14" ht="12.75">
      <c r="A37" s="106">
        <v>32331</v>
      </c>
      <c r="B37" s="107" t="s">
        <v>69</v>
      </c>
      <c r="C37" s="105">
        <v>10600</v>
      </c>
      <c r="D37" s="105">
        <v>10600</v>
      </c>
      <c r="E37" s="105"/>
      <c r="F37" s="105"/>
      <c r="G37" s="105"/>
      <c r="H37" s="105"/>
      <c r="I37" s="105"/>
      <c r="J37" s="105"/>
      <c r="K37" s="146"/>
      <c r="L37" s="105">
        <v>10600</v>
      </c>
      <c r="M37" s="159">
        <v>-2800</v>
      </c>
      <c r="N37" s="105">
        <f t="shared" si="1"/>
        <v>7800</v>
      </c>
    </row>
    <row r="38" spans="1:14" ht="12.75">
      <c r="A38" s="106">
        <v>32341</v>
      </c>
      <c r="B38" s="107" t="s">
        <v>70</v>
      </c>
      <c r="C38" s="105">
        <v>105000</v>
      </c>
      <c r="D38" s="105">
        <v>105000</v>
      </c>
      <c r="E38" s="105"/>
      <c r="F38" s="105"/>
      <c r="G38" s="105"/>
      <c r="H38" s="105"/>
      <c r="I38" s="105"/>
      <c r="J38" s="105"/>
      <c r="K38" s="146"/>
      <c r="L38" s="105">
        <v>105000</v>
      </c>
      <c r="M38" s="159">
        <v>-20000</v>
      </c>
      <c r="N38" s="105">
        <f t="shared" si="1"/>
        <v>85000</v>
      </c>
    </row>
    <row r="39" spans="1:14" ht="12.75">
      <c r="A39" s="106">
        <v>32351</v>
      </c>
      <c r="B39" s="107" t="s">
        <v>71</v>
      </c>
      <c r="C39" s="105">
        <v>6500</v>
      </c>
      <c r="D39" s="105">
        <v>6500</v>
      </c>
      <c r="E39" s="105"/>
      <c r="F39" s="105"/>
      <c r="G39" s="105"/>
      <c r="H39" s="105"/>
      <c r="I39" s="105"/>
      <c r="J39" s="105"/>
      <c r="K39" s="146"/>
      <c r="L39" s="105">
        <v>6500</v>
      </c>
      <c r="M39" s="159">
        <v>-500</v>
      </c>
      <c r="N39" s="105">
        <f t="shared" si="1"/>
        <v>6000</v>
      </c>
    </row>
    <row r="40" spans="1:14" ht="12.75">
      <c r="A40" s="106">
        <v>32361</v>
      </c>
      <c r="B40" s="107" t="s">
        <v>72</v>
      </c>
      <c r="C40" s="105">
        <v>20000</v>
      </c>
      <c r="D40" s="105">
        <v>20000</v>
      </c>
      <c r="E40" s="105"/>
      <c r="F40" s="105"/>
      <c r="G40" s="105"/>
      <c r="H40" s="105"/>
      <c r="I40" s="105"/>
      <c r="J40" s="105"/>
      <c r="K40" s="146"/>
      <c r="L40" s="105">
        <v>20000</v>
      </c>
      <c r="M40" s="159">
        <v>-6000</v>
      </c>
      <c r="N40" s="105">
        <f t="shared" si="1"/>
        <v>14000</v>
      </c>
    </row>
    <row r="41" spans="1:14" ht="12.75">
      <c r="A41" s="106">
        <v>32371</v>
      </c>
      <c r="B41" s="107" t="s">
        <v>73</v>
      </c>
      <c r="C41" s="105">
        <v>19000</v>
      </c>
      <c r="D41" s="105">
        <v>19000</v>
      </c>
      <c r="E41" s="105"/>
      <c r="F41" s="105"/>
      <c r="G41" s="105"/>
      <c r="H41" s="105"/>
      <c r="I41" s="105"/>
      <c r="J41" s="105"/>
      <c r="K41" s="146"/>
      <c r="L41" s="105">
        <v>19000</v>
      </c>
      <c r="M41" s="159">
        <v>20000</v>
      </c>
      <c r="N41" s="105">
        <f>SUM(L41:M41)</f>
        <v>39000</v>
      </c>
    </row>
    <row r="42" spans="1:14" ht="12.75">
      <c r="A42" s="106">
        <v>32381</v>
      </c>
      <c r="B42" s="107" t="s">
        <v>74</v>
      </c>
      <c r="C42" s="105">
        <v>19500</v>
      </c>
      <c r="D42" s="105">
        <v>19500</v>
      </c>
      <c r="E42" s="105"/>
      <c r="F42" s="105"/>
      <c r="G42" s="105"/>
      <c r="H42" s="105"/>
      <c r="I42" s="105"/>
      <c r="J42" s="105"/>
      <c r="K42" s="146"/>
      <c r="L42" s="105">
        <v>19500</v>
      </c>
      <c r="M42" s="159"/>
      <c r="N42" s="105">
        <f>SUM(L42:M42)</f>
        <v>19500</v>
      </c>
    </row>
    <row r="43" spans="1:14" ht="12.75">
      <c r="A43" s="106">
        <v>32391</v>
      </c>
      <c r="B43" s="107" t="s">
        <v>75</v>
      </c>
      <c r="C43" s="105">
        <v>4700</v>
      </c>
      <c r="D43" s="105">
        <v>4700</v>
      </c>
      <c r="E43" s="105"/>
      <c r="F43" s="105"/>
      <c r="G43" s="105"/>
      <c r="H43" s="105"/>
      <c r="I43" s="105"/>
      <c r="J43" s="105"/>
      <c r="K43" s="146"/>
      <c r="L43" s="105">
        <v>4700</v>
      </c>
      <c r="M43" s="159">
        <v>-2500</v>
      </c>
      <c r="N43" s="105">
        <f>SUM(L43:M43)</f>
        <v>2200</v>
      </c>
    </row>
    <row r="44" spans="1:14" ht="12.75">
      <c r="A44" s="106"/>
      <c r="B44" s="107"/>
      <c r="C44" s="105"/>
      <c r="D44" s="105"/>
      <c r="E44" s="105"/>
      <c r="F44" s="105"/>
      <c r="G44" s="105"/>
      <c r="H44" s="105"/>
      <c r="I44" s="105"/>
      <c r="J44" s="105"/>
      <c r="K44" s="146"/>
      <c r="L44" s="105"/>
      <c r="M44" s="159"/>
      <c r="N44" s="105"/>
    </row>
    <row r="45" spans="1:14" s="5" customFormat="1" ht="12.75">
      <c r="A45" s="108">
        <v>329</v>
      </c>
      <c r="B45" s="109" t="s">
        <v>81</v>
      </c>
      <c r="C45" s="104">
        <f>SUM(C46:C50)</f>
        <v>62040</v>
      </c>
      <c r="D45" s="104">
        <f>SUM(D46:D50)</f>
        <v>62040</v>
      </c>
      <c r="E45" s="104"/>
      <c r="F45" s="104"/>
      <c r="G45" s="104"/>
      <c r="H45" s="104"/>
      <c r="I45" s="104"/>
      <c r="J45" s="104"/>
      <c r="K45" s="143"/>
      <c r="L45" s="104">
        <v>62040</v>
      </c>
      <c r="M45" s="157">
        <f>SUM(M46:M50)</f>
        <v>-5790</v>
      </c>
      <c r="N45" s="104">
        <f>SUM(N46:N50)</f>
        <v>56250</v>
      </c>
    </row>
    <row r="46" spans="1:14" s="5" customFormat="1" ht="12.75">
      <c r="A46" s="106">
        <v>3292</v>
      </c>
      <c r="B46" s="107" t="s">
        <v>76</v>
      </c>
      <c r="C46" s="105">
        <v>42000</v>
      </c>
      <c r="D46" s="105">
        <v>42000</v>
      </c>
      <c r="E46" s="104"/>
      <c r="F46" s="104"/>
      <c r="G46" s="104"/>
      <c r="H46" s="104"/>
      <c r="I46" s="104"/>
      <c r="J46" s="104"/>
      <c r="K46" s="143"/>
      <c r="L46" s="105">
        <v>42000</v>
      </c>
      <c r="M46" s="159">
        <v>8000</v>
      </c>
      <c r="N46" s="105">
        <f>SUM(L46:M46)</f>
        <v>50000</v>
      </c>
    </row>
    <row r="47" spans="1:14" s="5" customFormat="1" ht="12.75">
      <c r="A47" s="106">
        <v>3293</v>
      </c>
      <c r="B47" s="107" t="s">
        <v>77</v>
      </c>
      <c r="C47" s="105">
        <v>10500</v>
      </c>
      <c r="D47" s="105">
        <v>10500</v>
      </c>
      <c r="E47" s="104"/>
      <c r="F47" s="104"/>
      <c r="G47" s="104"/>
      <c r="H47" s="104"/>
      <c r="I47" s="104"/>
      <c r="J47" s="104"/>
      <c r="K47" s="143"/>
      <c r="L47" s="105">
        <v>10500</v>
      </c>
      <c r="M47" s="159">
        <v>-9300</v>
      </c>
      <c r="N47" s="105">
        <f>SUM(L47:M47)</f>
        <v>1200</v>
      </c>
    </row>
    <row r="48" spans="1:14" s="5" customFormat="1" ht="12.75">
      <c r="A48" s="106">
        <v>3294</v>
      </c>
      <c r="B48" s="107" t="s">
        <v>78</v>
      </c>
      <c r="C48" s="105">
        <v>1500</v>
      </c>
      <c r="D48" s="105">
        <v>1500</v>
      </c>
      <c r="E48" s="104"/>
      <c r="F48" s="104"/>
      <c r="G48" s="104"/>
      <c r="H48" s="104"/>
      <c r="I48" s="104"/>
      <c r="J48" s="104"/>
      <c r="K48" s="143"/>
      <c r="L48" s="105">
        <v>1500</v>
      </c>
      <c r="M48" s="159">
        <v>-550</v>
      </c>
      <c r="N48" s="105">
        <f>SUM(L48:M48)</f>
        <v>950</v>
      </c>
    </row>
    <row r="49" spans="1:14" s="5" customFormat="1" ht="12.75">
      <c r="A49" s="106">
        <v>3295</v>
      </c>
      <c r="B49" s="107" t="s">
        <v>79</v>
      </c>
      <c r="C49" s="105">
        <v>1500</v>
      </c>
      <c r="D49" s="105">
        <v>1500</v>
      </c>
      <c r="E49" s="104"/>
      <c r="F49" s="104"/>
      <c r="G49" s="104"/>
      <c r="H49" s="104"/>
      <c r="I49" s="104"/>
      <c r="J49" s="104"/>
      <c r="K49" s="143"/>
      <c r="L49" s="105">
        <v>1500</v>
      </c>
      <c r="M49" s="159">
        <v>-1150</v>
      </c>
      <c r="N49" s="105">
        <f>SUM(L49:M49)</f>
        <v>350</v>
      </c>
    </row>
    <row r="50" spans="1:14" ht="12.75">
      <c r="A50" s="106">
        <v>33299</v>
      </c>
      <c r="B50" s="107" t="s">
        <v>80</v>
      </c>
      <c r="C50" s="105">
        <v>6540</v>
      </c>
      <c r="D50" s="105">
        <v>6540</v>
      </c>
      <c r="E50" s="105"/>
      <c r="F50" s="105"/>
      <c r="G50" s="105"/>
      <c r="H50" s="105"/>
      <c r="I50" s="105"/>
      <c r="J50" s="105"/>
      <c r="K50" s="146"/>
      <c r="L50" s="105">
        <v>6540</v>
      </c>
      <c r="M50" s="159">
        <v>-2790</v>
      </c>
      <c r="N50" s="105">
        <f>SUM(L50:M50)</f>
        <v>3750</v>
      </c>
    </row>
    <row r="51" spans="1:14" ht="12.75">
      <c r="A51" s="106"/>
      <c r="B51" s="107"/>
      <c r="C51" s="105"/>
      <c r="D51" s="105"/>
      <c r="E51" s="105"/>
      <c r="F51" s="105"/>
      <c r="G51" s="105"/>
      <c r="H51" s="105"/>
      <c r="I51" s="105"/>
      <c r="J51" s="105"/>
      <c r="K51" s="146"/>
      <c r="L51" s="105"/>
      <c r="M51" s="159"/>
      <c r="N51" s="105"/>
    </row>
    <row r="52" spans="1:14" s="5" customFormat="1" ht="12.75">
      <c r="A52" s="108">
        <v>34</v>
      </c>
      <c r="B52" s="109" t="s">
        <v>29</v>
      </c>
      <c r="C52" s="104">
        <f>SUM(C54:C56)</f>
        <v>12650</v>
      </c>
      <c r="D52" s="104">
        <f>SUM(D53)</f>
        <v>12650</v>
      </c>
      <c r="E52" s="104"/>
      <c r="F52" s="104"/>
      <c r="G52" s="104"/>
      <c r="H52" s="104"/>
      <c r="I52" s="104"/>
      <c r="J52" s="104"/>
      <c r="K52" s="143"/>
      <c r="L52" s="104">
        <v>12650</v>
      </c>
      <c r="M52" s="157">
        <f>SUM(M54:M56)</f>
        <v>-3950</v>
      </c>
      <c r="N52" s="104">
        <f>SUM(L52:M52)</f>
        <v>8700</v>
      </c>
    </row>
    <row r="53" spans="1:14" ht="12.75">
      <c r="A53" s="106">
        <v>343</v>
      </c>
      <c r="B53" s="107" t="s">
        <v>30</v>
      </c>
      <c r="C53" s="105">
        <f>SUM(C54:C56)</f>
        <v>12650</v>
      </c>
      <c r="D53" s="105">
        <f>SUM(D54:D56)</f>
        <v>12650</v>
      </c>
      <c r="E53" s="105"/>
      <c r="F53" s="105"/>
      <c r="G53" s="105"/>
      <c r="H53" s="105"/>
      <c r="I53" s="105"/>
      <c r="J53" s="105"/>
      <c r="K53" s="146"/>
      <c r="L53" s="105">
        <v>12650</v>
      </c>
      <c r="M53" s="159">
        <f>SUM(M54:M56)</f>
        <v>-3950</v>
      </c>
      <c r="N53" s="105">
        <f>SUM(N54:N56)</f>
        <v>8700</v>
      </c>
    </row>
    <row r="54" spans="1:14" ht="25.5">
      <c r="A54" s="106">
        <v>34331</v>
      </c>
      <c r="B54" s="107" t="s">
        <v>82</v>
      </c>
      <c r="C54" s="105">
        <v>9250</v>
      </c>
      <c r="D54" s="105">
        <v>9250</v>
      </c>
      <c r="E54" s="105"/>
      <c r="F54" s="105"/>
      <c r="G54" s="105"/>
      <c r="H54" s="105"/>
      <c r="I54" s="105"/>
      <c r="J54" s="105"/>
      <c r="K54" s="146"/>
      <c r="L54" s="105">
        <v>9250</v>
      </c>
      <c r="M54" s="159">
        <v>-1150</v>
      </c>
      <c r="N54" s="105">
        <f>SUM(L54:M54)</f>
        <v>8100</v>
      </c>
    </row>
    <row r="55" spans="1:14" ht="12.75">
      <c r="A55" s="106">
        <v>3433</v>
      </c>
      <c r="B55" s="107" t="s">
        <v>83</v>
      </c>
      <c r="C55" s="105">
        <v>1800</v>
      </c>
      <c r="D55" s="105">
        <v>1800</v>
      </c>
      <c r="E55" s="105"/>
      <c r="F55" s="105"/>
      <c r="G55" s="105"/>
      <c r="H55" s="105"/>
      <c r="I55" s="105"/>
      <c r="J55" s="105"/>
      <c r="K55" s="146"/>
      <c r="L55" s="105">
        <v>1800</v>
      </c>
      <c r="M55" s="159">
        <v>-1550</v>
      </c>
      <c r="N55" s="105">
        <f>SUM(L55:M55)</f>
        <v>250</v>
      </c>
    </row>
    <row r="56" spans="1:14" ht="12.75">
      <c r="A56" s="106">
        <v>3434</v>
      </c>
      <c r="B56" s="107" t="s">
        <v>84</v>
      </c>
      <c r="C56" s="105">
        <v>1600</v>
      </c>
      <c r="D56" s="105">
        <v>1600</v>
      </c>
      <c r="E56" s="105"/>
      <c r="F56" s="105"/>
      <c r="G56" s="105"/>
      <c r="H56" s="105"/>
      <c r="I56" s="105"/>
      <c r="J56" s="105"/>
      <c r="K56" s="146"/>
      <c r="L56" s="105">
        <v>1600</v>
      </c>
      <c r="M56" s="159">
        <v>-1250</v>
      </c>
      <c r="N56" s="105">
        <f>SUM(L56:M56)</f>
        <v>350</v>
      </c>
    </row>
    <row r="57" spans="1:14" ht="12.75">
      <c r="A57" s="106"/>
      <c r="B57" s="107"/>
      <c r="C57" s="105"/>
      <c r="D57" s="105"/>
      <c r="E57" s="105"/>
      <c r="F57" s="105"/>
      <c r="G57" s="105"/>
      <c r="H57" s="105"/>
      <c r="I57" s="105"/>
      <c r="J57" s="105"/>
      <c r="K57" s="146"/>
      <c r="L57" s="105"/>
      <c r="M57" s="159"/>
      <c r="N57" s="105"/>
    </row>
    <row r="58" spans="1:256" s="5" customFormat="1" ht="25.5">
      <c r="A58" s="108">
        <v>37</v>
      </c>
      <c r="B58" s="109" t="s">
        <v>85</v>
      </c>
      <c r="C58" s="104">
        <f>SUM(C59)</f>
        <v>1074850</v>
      </c>
      <c r="D58" s="104">
        <f>SUM(D59)</f>
        <v>1074850</v>
      </c>
      <c r="E58" s="104"/>
      <c r="F58" s="104"/>
      <c r="G58" s="104"/>
      <c r="H58" s="104"/>
      <c r="I58" s="104"/>
      <c r="J58" s="104"/>
      <c r="K58" s="143"/>
      <c r="L58" s="104">
        <v>1074850</v>
      </c>
      <c r="M58" s="157">
        <f>SUM(M60)</f>
        <v>-374850</v>
      </c>
      <c r="N58" s="104">
        <f>SUM(L58:M58)</f>
        <v>700000</v>
      </c>
      <c r="IV58" s="5">
        <f>SUM(A58:IU58)</f>
        <v>3549737</v>
      </c>
    </row>
    <row r="59" spans="1:14" ht="12.75">
      <c r="A59" s="106">
        <v>372</v>
      </c>
      <c r="B59" s="107" t="s">
        <v>86</v>
      </c>
      <c r="C59" s="105">
        <v>1074850</v>
      </c>
      <c r="D59" s="105">
        <v>1074850</v>
      </c>
      <c r="E59" s="105"/>
      <c r="F59" s="105"/>
      <c r="G59" s="105"/>
      <c r="H59" s="105"/>
      <c r="I59" s="105"/>
      <c r="J59" s="105"/>
      <c r="K59" s="146"/>
      <c r="L59" s="105">
        <v>1074850</v>
      </c>
      <c r="M59" s="159">
        <f>SUM(M60)</f>
        <v>-374850</v>
      </c>
      <c r="N59" s="105">
        <f>SUM(L59:M59)</f>
        <v>700000</v>
      </c>
    </row>
    <row r="60" spans="1:14" ht="12.75">
      <c r="A60" s="106">
        <v>3722</v>
      </c>
      <c r="B60" s="107" t="s">
        <v>87</v>
      </c>
      <c r="C60" s="105">
        <v>1074850</v>
      </c>
      <c r="D60" s="105">
        <v>1074850</v>
      </c>
      <c r="E60" s="105"/>
      <c r="F60" s="105"/>
      <c r="G60" s="105"/>
      <c r="H60" s="105"/>
      <c r="I60" s="105"/>
      <c r="J60" s="105"/>
      <c r="K60" s="146"/>
      <c r="L60" s="105">
        <v>1074850</v>
      </c>
      <c r="M60" s="159">
        <v>-374850</v>
      </c>
      <c r="N60" s="105">
        <f>SUM(L60:M60)</f>
        <v>700000</v>
      </c>
    </row>
    <row r="61" spans="1:14" s="5" customFormat="1" ht="25.5">
      <c r="A61" s="108">
        <v>42</v>
      </c>
      <c r="B61" s="109" t="s">
        <v>122</v>
      </c>
      <c r="C61" s="104"/>
      <c r="D61" s="104"/>
      <c r="E61" s="104"/>
      <c r="F61" s="104"/>
      <c r="G61" s="104"/>
      <c r="H61" s="104"/>
      <c r="I61" s="104"/>
      <c r="J61" s="104"/>
      <c r="K61" s="143"/>
      <c r="L61" s="104"/>
      <c r="M61" s="157"/>
      <c r="N61" s="104"/>
    </row>
    <row r="62" spans="1:14" s="5" customFormat="1" ht="12.75">
      <c r="A62" s="106">
        <v>4221</v>
      </c>
      <c r="B62" s="107" t="s">
        <v>123</v>
      </c>
      <c r="C62" s="105"/>
      <c r="D62" s="105"/>
      <c r="E62" s="105"/>
      <c r="F62" s="105"/>
      <c r="G62" s="105"/>
      <c r="H62" s="105"/>
      <c r="I62" s="105"/>
      <c r="J62" s="105"/>
      <c r="K62" s="146"/>
      <c r="L62" s="105"/>
      <c r="M62" s="159"/>
      <c r="N62" s="105"/>
    </row>
    <row r="63" spans="1:14" s="5" customFormat="1" ht="12.75">
      <c r="A63" s="106">
        <v>4222</v>
      </c>
      <c r="B63" s="107" t="s">
        <v>95</v>
      </c>
      <c r="C63" s="105"/>
      <c r="D63" s="105"/>
      <c r="E63" s="105"/>
      <c r="F63" s="105"/>
      <c r="G63" s="105"/>
      <c r="H63" s="105"/>
      <c r="I63" s="105"/>
      <c r="J63" s="105"/>
      <c r="K63" s="146"/>
      <c r="L63" s="105"/>
      <c r="M63" s="159"/>
      <c r="N63" s="105"/>
    </row>
    <row r="64" spans="1:14" ht="12.75">
      <c r="A64" s="106"/>
      <c r="B64" s="107"/>
      <c r="C64" s="105"/>
      <c r="D64" s="105"/>
      <c r="E64" s="105"/>
      <c r="F64" s="105"/>
      <c r="G64" s="105"/>
      <c r="H64" s="105"/>
      <c r="I64" s="105"/>
      <c r="J64" s="105"/>
      <c r="K64" s="146"/>
      <c r="L64" s="105"/>
      <c r="M64" s="159"/>
      <c r="N64" s="105"/>
    </row>
    <row r="65" spans="1:14" ht="12.75">
      <c r="A65" s="106"/>
      <c r="B65" s="107"/>
      <c r="C65" s="105"/>
      <c r="D65" s="105"/>
      <c r="E65" s="105"/>
      <c r="F65" s="105"/>
      <c r="G65" s="105"/>
      <c r="H65" s="105"/>
      <c r="I65" s="105"/>
      <c r="J65" s="105"/>
      <c r="K65" s="146"/>
      <c r="L65" s="105"/>
      <c r="M65" s="159"/>
      <c r="N65" s="105"/>
    </row>
    <row r="66" spans="1:14" ht="12.75">
      <c r="A66" s="106"/>
      <c r="B66" s="107"/>
      <c r="C66" s="105"/>
      <c r="D66" s="105"/>
      <c r="E66" s="105"/>
      <c r="F66" s="105"/>
      <c r="G66" s="105"/>
      <c r="H66" s="105"/>
      <c r="I66" s="105"/>
      <c r="J66" s="105"/>
      <c r="K66" s="146"/>
      <c r="L66" s="105"/>
      <c r="M66" s="159"/>
      <c r="N66" s="105"/>
    </row>
    <row r="67" spans="1:14" ht="12.75">
      <c r="A67" s="106"/>
      <c r="B67" s="107"/>
      <c r="C67" s="105"/>
      <c r="D67" s="105"/>
      <c r="E67" s="105"/>
      <c r="F67" s="105"/>
      <c r="G67" s="105"/>
      <c r="H67" s="105"/>
      <c r="I67" s="105"/>
      <c r="J67" s="105"/>
      <c r="K67" s="146"/>
      <c r="L67" s="105"/>
      <c r="M67" s="159"/>
      <c r="N67" s="105"/>
    </row>
    <row r="68" spans="1:14" s="101" customFormat="1" ht="45">
      <c r="A68" s="130">
        <v>5060</v>
      </c>
      <c r="B68" s="131" t="s">
        <v>89</v>
      </c>
      <c r="C68" s="132">
        <f>SUM(C69)</f>
        <v>40000</v>
      </c>
      <c r="D68" s="132"/>
      <c r="E68" s="132">
        <f>SUM(E69)</f>
        <v>40000</v>
      </c>
      <c r="F68" s="103"/>
      <c r="G68" s="103"/>
      <c r="H68" s="103"/>
      <c r="I68" s="103"/>
      <c r="J68" s="103"/>
      <c r="K68" s="145"/>
      <c r="L68" s="103">
        <v>40000</v>
      </c>
      <c r="M68" s="158"/>
      <c r="N68" s="103">
        <v>40000</v>
      </c>
    </row>
    <row r="69" spans="1:14" s="102" customFormat="1" ht="30">
      <c r="A69" s="134" t="s">
        <v>90</v>
      </c>
      <c r="B69" s="131" t="s">
        <v>91</v>
      </c>
      <c r="C69" s="132">
        <f>SUM(C70+C82)</f>
        <v>40000</v>
      </c>
      <c r="D69" s="132"/>
      <c r="E69" s="132">
        <f>SUM(E70+E82)</f>
        <v>40000</v>
      </c>
      <c r="F69" s="135"/>
      <c r="G69" s="135"/>
      <c r="H69" s="135"/>
      <c r="I69" s="135"/>
      <c r="J69" s="135"/>
      <c r="K69" s="147"/>
      <c r="L69" s="135">
        <v>40000</v>
      </c>
      <c r="M69" s="160"/>
      <c r="N69" s="135">
        <v>40000</v>
      </c>
    </row>
    <row r="70" spans="1:14" s="129" customFormat="1" ht="15">
      <c r="A70" s="130">
        <v>3</v>
      </c>
      <c r="B70" s="131" t="s">
        <v>49</v>
      </c>
      <c r="C70" s="132">
        <f>SUM(C71)</f>
        <v>25000</v>
      </c>
      <c r="D70" s="132"/>
      <c r="E70" s="132">
        <f>SUM(E71)</f>
        <v>25000</v>
      </c>
      <c r="F70" s="132"/>
      <c r="G70" s="132"/>
      <c r="H70" s="132"/>
      <c r="I70" s="132"/>
      <c r="J70" s="132"/>
      <c r="K70" s="148"/>
      <c r="L70" s="132">
        <v>25000</v>
      </c>
      <c r="M70" s="161"/>
      <c r="N70" s="132">
        <v>25000</v>
      </c>
    </row>
    <row r="71" spans="1:14" ht="12.75">
      <c r="A71" s="108">
        <v>32</v>
      </c>
      <c r="B71" s="109" t="s">
        <v>25</v>
      </c>
      <c r="C71" s="104">
        <f>SUM(C80+C77+C72)</f>
        <v>25000</v>
      </c>
      <c r="D71" s="104"/>
      <c r="E71" s="104">
        <f>SUM(E72+E77+E80)</f>
        <v>25000</v>
      </c>
      <c r="F71" s="105"/>
      <c r="G71" s="105"/>
      <c r="H71" s="105"/>
      <c r="I71" s="105"/>
      <c r="J71" s="105"/>
      <c r="K71" s="146"/>
      <c r="L71" s="105">
        <v>25000</v>
      </c>
      <c r="M71" s="159"/>
      <c r="N71" s="105">
        <v>25000</v>
      </c>
    </row>
    <row r="72" spans="1:256" s="5" customFormat="1" ht="12.75">
      <c r="A72" s="108">
        <v>322</v>
      </c>
      <c r="B72" s="109" t="s">
        <v>27</v>
      </c>
      <c r="C72" s="104">
        <v>7800</v>
      </c>
      <c r="D72" s="104"/>
      <c r="E72" s="104">
        <v>7800</v>
      </c>
      <c r="F72" s="104"/>
      <c r="G72" s="104"/>
      <c r="H72" s="104"/>
      <c r="I72" s="104"/>
      <c r="J72" s="104"/>
      <c r="K72" s="143"/>
      <c r="L72" s="104">
        <v>7800</v>
      </c>
      <c r="M72" s="157"/>
      <c r="N72" s="104">
        <v>7800</v>
      </c>
      <c r="IV72" s="5">
        <f>SUM(A72:IU72)</f>
        <v>31522</v>
      </c>
    </row>
    <row r="73" spans="1:14" s="5" customFormat="1" ht="12.75">
      <c r="A73" s="106">
        <v>3221</v>
      </c>
      <c r="B73" s="107" t="s">
        <v>92</v>
      </c>
      <c r="C73" s="105"/>
      <c r="D73" s="105"/>
      <c r="E73" s="105"/>
      <c r="F73" s="104"/>
      <c r="G73" s="104"/>
      <c r="H73" s="104"/>
      <c r="I73" s="104"/>
      <c r="J73" s="104"/>
      <c r="K73" s="143"/>
      <c r="L73" s="104"/>
      <c r="M73" s="157"/>
      <c r="N73" s="104"/>
    </row>
    <row r="74" spans="1:14" s="5" customFormat="1" ht="12.75">
      <c r="A74" s="106">
        <v>3224</v>
      </c>
      <c r="B74" s="107" t="s">
        <v>93</v>
      </c>
      <c r="C74" s="105">
        <f>SUM(E74)</f>
        <v>7800</v>
      </c>
      <c r="D74" s="105"/>
      <c r="E74" s="105">
        <v>7800</v>
      </c>
      <c r="F74" s="104"/>
      <c r="G74" s="104"/>
      <c r="H74" s="104"/>
      <c r="I74" s="104"/>
      <c r="J74" s="104"/>
      <c r="K74" s="143"/>
      <c r="L74" s="104">
        <v>7800</v>
      </c>
      <c r="M74" s="157"/>
      <c r="N74" s="104">
        <v>7800</v>
      </c>
    </row>
    <row r="75" spans="1:14" s="5" customFormat="1" ht="12.75">
      <c r="A75" s="106"/>
      <c r="B75" s="107"/>
      <c r="C75" s="104"/>
      <c r="D75" s="104"/>
      <c r="E75" s="104"/>
      <c r="F75" s="104"/>
      <c r="G75" s="104"/>
      <c r="H75" s="104"/>
      <c r="I75" s="104"/>
      <c r="J75" s="104"/>
      <c r="K75" s="143"/>
      <c r="L75" s="104"/>
      <c r="M75" s="157"/>
      <c r="N75" s="104"/>
    </row>
    <row r="76" spans="1:14" s="5" customFormat="1" ht="12.75">
      <c r="A76" s="106"/>
      <c r="B76" s="107"/>
      <c r="C76" s="104"/>
      <c r="D76" s="104"/>
      <c r="E76" s="104"/>
      <c r="F76" s="104"/>
      <c r="G76" s="104"/>
      <c r="H76" s="104"/>
      <c r="I76" s="104"/>
      <c r="J76" s="104"/>
      <c r="K76" s="143"/>
      <c r="L76" s="104"/>
      <c r="M76" s="157"/>
      <c r="N76" s="104"/>
    </row>
    <row r="77" spans="1:14" s="5" customFormat="1" ht="12.75">
      <c r="A77" s="108">
        <v>323</v>
      </c>
      <c r="B77" s="109" t="s">
        <v>28</v>
      </c>
      <c r="C77" s="104">
        <f>SUM(C78)</f>
        <v>6000</v>
      </c>
      <c r="D77" s="104"/>
      <c r="E77" s="104">
        <f>SUM(E78)</f>
        <v>6000</v>
      </c>
      <c r="F77" s="104"/>
      <c r="G77" s="104"/>
      <c r="H77" s="104"/>
      <c r="I77" s="104"/>
      <c r="J77" s="104"/>
      <c r="K77" s="143"/>
      <c r="L77" s="104">
        <v>6000</v>
      </c>
      <c r="M77" s="157"/>
      <c r="N77" s="104">
        <v>6000</v>
      </c>
    </row>
    <row r="78" spans="1:14" ht="12.75">
      <c r="A78" s="106">
        <v>3232</v>
      </c>
      <c r="B78" s="107" t="s">
        <v>94</v>
      </c>
      <c r="C78" s="105">
        <f>SUM(E78)</f>
        <v>6000</v>
      </c>
      <c r="D78" s="105"/>
      <c r="E78" s="105">
        <v>6000</v>
      </c>
      <c r="F78" s="105"/>
      <c r="G78" s="105"/>
      <c r="H78" s="105"/>
      <c r="I78" s="105"/>
      <c r="J78" s="105"/>
      <c r="K78" s="146"/>
      <c r="L78" s="105">
        <v>6000</v>
      </c>
      <c r="M78" s="159"/>
      <c r="N78" s="105">
        <v>6000</v>
      </c>
    </row>
    <row r="79" spans="1:14" ht="12.75">
      <c r="A79" s="106"/>
      <c r="B79" s="107"/>
      <c r="C79" s="105"/>
      <c r="D79" s="105"/>
      <c r="E79" s="105"/>
      <c r="F79" s="105"/>
      <c r="G79" s="105"/>
      <c r="H79" s="105"/>
      <c r="I79" s="105"/>
      <c r="J79" s="105"/>
      <c r="K79" s="146"/>
      <c r="L79" s="105"/>
      <c r="M79" s="159"/>
      <c r="N79" s="105"/>
    </row>
    <row r="80" spans="1:14" s="5" customFormat="1" ht="12.75">
      <c r="A80" s="108">
        <v>329</v>
      </c>
      <c r="B80" s="109" t="s">
        <v>97</v>
      </c>
      <c r="C80" s="104">
        <f>SUM(C81)</f>
        <v>11200</v>
      </c>
      <c r="D80" s="104"/>
      <c r="E80" s="104">
        <f>SUM(E81)</f>
        <v>11200</v>
      </c>
      <c r="F80" s="104"/>
      <c r="G80" s="104"/>
      <c r="H80" s="104"/>
      <c r="I80" s="104"/>
      <c r="J80" s="104"/>
      <c r="K80" s="143"/>
      <c r="L80" s="104">
        <v>11200</v>
      </c>
      <c r="M80" s="157"/>
      <c r="N80" s="104">
        <v>11200</v>
      </c>
    </row>
    <row r="81" spans="1:14" ht="12.75">
      <c r="A81" s="106">
        <v>3299</v>
      </c>
      <c r="B81" s="107" t="s">
        <v>98</v>
      </c>
      <c r="C81" s="105">
        <f>SUM(E81)</f>
        <v>11200</v>
      </c>
      <c r="D81" s="105"/>
      <c r="E81" s="105">
        <v>11200</v>
      </c>
      <c r="F81" s="105"/>
      <c r="G81" s="105"/>
      <c r="H81" s="105"/>
      <c r="I81" s="105"/>
      <c r="J81" s="105"/>
      <c r="K81" s="146"/>
      <c r="L81" s="105">
        <v>11200</v>
      </c>
      <c r="M81" s="159"/>
      <c r="N81" s="105">
        <v>11200</v>
      </c>
    </row>
    <row r="82" spans="1:14" s="5" customFormat="1" ht="25.5">
      <c r="A82" s="108">
        <v>4</v>
      </c>
      <c r="B82" s="109" t="s">
        <v>31</v>
      </c>
      <c r="C82" s="104">
        <f>SUM(C83)</f>
        <v>15000</v>
      </c>
      <c r="D82" s="104"/>
      <c r="E82" s="104">
        <f>SUM(E83)</f>
        <v>15000</v>
      </c>
      <c r="F82" s="104"/>
      <c r="G82" s="104"/>
      <c r="H82" s="104"/>
      <c r="I82" s="104"/>
      <c r="J82" s="104"/>
      <c r="K82" s="143"/>
      <c r="L82" s="104">
        <v>15000</v>
      </c>
      <c r="M82" s="157"/>
      <c r="N82" s="104">
        <v>15000</v>
      </c>
    </row>
    <row r="83" spans="1:14" ht="25.5" customHeight="1">
      <c r="A83" s="108">
        <v>42</v>
      </c>
      <c r="B83" s="109" t="s">
        <v>51</v>
      </c>
      <c r="C83" s="105">
        <f>SUM(C85)</f>
        <v>15000</v>
      </c>
      <c r="D83" s="105"/>
      <c r="E83" s="105">
        <f>SUM(E85)</f>
        <v>15000</v>
      </c>
      <c r="F83" s="105"/>
      <c r="G83" s="105"/>
      <c r="H83" s="105"/>
      <c r="I83" s="105"/>
      <c r="J83" s="105"/>
      <c r="K83" s="146"/>
      <c r="L83" s="105">
        <v>15000</v>
      </c>
      <c r="M83" s="159"/>
      <c r="N83" s="105">
        <v>15000</v>
      </c>
    </row>
    <row r="84" spans="1:14" ht="12.75">
      <c r="A84" s="106">
        <v>421</v>
      </c>
      <c r="B84" s="107" t="s">
        <v>48</v>
      </c>
      <c r="C84" s="105"/>
      <c r="D84" s="105"/>
      <c r="E84" s="105"/>
      <c r="F84" s="105"/>
      <c r="G84" s="105"/>
      <c r="H84" s="105"/>
      <c r="I84" s="105"/>
      <c r="J84" s="105"/>
      <c r="K84" s="146"/>
      <c r="L84" s="105"/>
      <c r="M84" s="159"/>
      <c r="N84" s="105"/>
    </row>
    <row r="85" spans="1:14" s="5" customFormat="1" ht="12.75" customHeight="1">
      <c r="A85" s="108">
        <v>422</v>
      </c>
      <c r="B85" s="109" t="s">
        <v>95</v>
      </c>
      <c r="C85" s="104">
        <f>SUM(C86)</f>
        <v>15000</v>
      </c>
      <c r="D85" s="104"/>
      <c r="E85" s="104">
        <f>SUM(E86)</f>
        <v>15000</v>
      </c>
      <c r="F85" s="104"/>
      <c r="G85" s="104"/>
      <c r="H85" s="104"/>
      <c r="I85" s="104"/>
      <c r="J85" s="104"/>
      <c r="K85" s="143"/>
      <c r="L85" s="104">
        <v>15000</v>
      </c>
      <c r="M85" s="157"/>
      <c r="N85" s="104">
        <v>15000</v>
      </c>
    </row>
    <row r="86" spans="1:14" ht="12.75" customHeight="1">
      <c r="A86" s="106">
        <v>4221</v>
      </c>
      <c r="B86" s="107" t="s">
        <v>96</v>
      </c>
      <c r="C86" s="105">
        <f>SUM(E86)</f>
        <v>15000</v>
      </c>
      <c r="D86" s="105"/>
      <c r="E86" s="105">
        <v>15000</v>
      </c>
      <c r="F86" s="105"/>
      <c r="G86" s="105"/>
      <c r="H86" s="105"/>
      <c r="I86" s="105"/>
      <c r="J86" s="105"/>
      <c r="K86" s="146"/>
      <c r="L86" s="105">
        <v>15000</v>
      </c>
      <c r="M86" s="159"/>
      <c r="N86" s="105">
        <v>15000</v>
      </c>
    </row>
    <row r="87" spans="1:14" s="5" customFormat="1" ht="12.75" customHeight="1">
      <c r="A87" s="108"/>
      <c r="B87" s="109"/>
      <c r="C87" s="104"/>
      <c r="D87" s="104"/>
      <c r="E87" s="104"/>
      <c r="F87" s="104"/>
      <c r="G87" s="104"/>
      <c r="H87" s="104"/>
      <c r="I87" s="104"/>
      <c r="J87" s="104"/>
      <c r="K87" s="143"/>
      <c r="L87" s="104"/>
      <c r="M87" s="157"/>
      <c r="N87" s="104"/>
    </row>
    <row r="88" spans="1:14" s="5" customFormat="1" ht="12.75" customHeight="1">
      <c r="A88" s="108"/>
      <c r="B88" s="109"/>
      <c r="C88" s="104"/>
      <c r="D88" s="104"/>
      <c r="E88" s="104"/>
      <c r="F88" s="104"/>
      <c r="G88" s="104"/>
      <c r="H88" s="104"/>
      <c r="I88" s="104"/>
      <c r="J88" s="104"/>
      <c r="K88" s="143"/>
      <c r="L88" s="104"/>
      <c r="M88" s="157"/>
      <c r="N88" s="104"/>
    </row>
    <row r="89" spans="1:14" s="101" customFormat="1" ht="45" customHeight="1">
      <c r="A89" s="130">
        <v>5065</v>
      </c>
      <c r="B89" s="131" t="s">
        <v>99</v>
      </c>
      <c r="C89" s="132">
        <f>SUM(F89)</f>
        <v>209600</v>
      </c>
      <c r="D89" s="132"/>
      <c r="E89" s="132"/>
      <c r="F89" s="132">
        <f>SUM(F90+F96)</f>
        <v>209600</v>
      </c>
      <c r="G89" s="103"/>
      <c r="H89" s="103"/>
      <c r="I89" s="103"/>
      <c r="J89" s="103"/>
      <c r="K89" s="145"/>
      <c r="L89" s="103">
        <v>209600</v>
      </c>
      <c r="M89" s="158"/>
      <c r="N89" s="103">
        <v>209600</v>
      </c>
    </row>
    <row r="90" spans="1:14" s="5" customFormat="1" ht="26.25" customHeight="1">
      <c r="A90" s="130" t="s">
        <v>100</v>
      </c>
      <c r="B90" s="131" t="s">
        <v>101</v>
      </c>
      <c r="C90" s="132">
        <f>SUM(C92)</f>
        <v>20600</v>
      </c>
      <c r="D90" s="132"/>
      <c r="E90" s="132"/>
      <c r="F90" s="132">
        <f>SUM(F92)</f>
        <v>20600</v>
      </c>
      <c r="G90" s="104"/>
      <c r="H90" s="104"/>
      <c r="I90" s="104"/>
      <c r="J90" s="104"/>
      <c r="K90" s="143"/>
      <c r="L90" s="104">
        <v>20600</v>
      </c>
      <c r="M90" s="157"/>
      <c r="N90" s="104">
        <v>20600</v>
      </c>
    </row>
    <row r="91" spans="1:14" s="5" customFormat="1" ht="12.75" customHeight="1">
      <c r="A91" s="130">
        <v>3</v>
      </c>
      <c r="B91" s="131" t="s">
        <v>114</v>
      </c>
      <c r="C91" s="132"/>
      <c r="D91" s="132"/>
      <c r="E91" s="132"/>
      <c r="F91" s="132"/>
      <c r="G91" s="104"/>
      <c r="H91" s="104"/>
      <c r="I91" s="104"/>
      <c r="J91" s="104"/>
      <c r="K91" s="143"/>
      <c r="L91" s="104"/>
      <c r="M91" s="157"/>
      <c r="N91" s="104"/>
    </row>
    <row r="92" spans="1:14" s="5" customFormat="1" ht="12.75" customHeight="1">
      <c r="A92" s="130">
        <v>31</v>
      </c>
      <c r="B92" s="131" t="s">
        <v>102</v>
      </c>
      <c r="C92" s="132">
        <f>SUM(C93)</f>
        <v>20600</v>
      </c>
      <c r="D92" s="132"/>
      <c r="E92" s="132"/>
      <c r="F92" s="132">
        <f>SUM(F93)</f>
        <v>20600</v>
      </c>
      <c r="G92" s="104"/>
      <c r="H92" s="104"/>
      <c r="I92" s="104"/>
      <c r="J92" s="104"/>
      <c r="K92" s="143"/>
      <c r="L92" s="104">
        <v>20600</v>
      </c>
      <c r="M92" s="157"/>
      <c r="N92" s="104">
        <v>20600</v>
      </c>
    </row>
    <row r="93" spans="1:14" ht="12.75" customHeight="1">
      <c r="A93" s="106">
        <v>313</v>
      </c>
      <c r="B93" s="107" t="s">
        <v>24</v>
      </c>
      <c r="C93" s="105">
        <v>20600</v>
      </c>
      <c r="D93" s="136"/>
      <c r="E93" s="105"/>
      <c r="F93" s="105">
        <v>20600</v>
      </c>
      <c r="G93" s="105"/>
      <c r="H93" s="136"/>
      <c r="I93" s="105"/>
      <c r="J93" s="105"/>
      <c r="K93" s="146"/>
      <c r="L93" s="105">
        <v>20600</v>
      </c>
      <c r="M93" s="159"/>
      <c r="N93" s="105">
        <v>20600</v>
      </c>
    </row>
    <row r="94" spans="1:14" s="5" customFormat="1" ht="12.75">
      <c r="A94" s="106">
        <v>3131</v>
      </c>
      <c r="B94" s="107" t="s">
        <v>104</v>
      </c>
      <c r="C94" s="105">
        <v>20600</v>
      </c>
      <c r="D94" s="104"/>
      <c r="E94" s="104"/>
      <c r="F94" s="105">
        <v>20600</v>
      </c>
      <c r="G94" s="104"/>
      <c r="H94" s="104"/>
      <c r="I94" s="104"/>
      <c r="J94" s="104"/>
      <c r="K94" s="143"/>
      <c r="L94" s="104">
        <v>20600</v>
      </c>
      <c r="M94" s="157"/>
      <c r="N94" s="105">
        <v>20600</v>
      </c>
    </row>
    <row r="95" spans="1:14" s="5" customFormat="1" ht="12.75">
      <c r="A95" s="106"/>
      <c r="B95" s="107"/>
      <c r="C95" s="105"/>
      <c r="D95" s="104"/>
      <c r="E95" s="104"/>
      <c r="F95" s="105"/>
      <c r="G95" s="104"/>
      <c r="H95" s="104"/>
      <c r="I95" s="104"/>
      <c r="J95" s="104"/>
      <c r="K95" s="143"/>
      <c r="L95" s="104"/>
      <c r="M95" s="157"/>
      <c r="N95" s="104"/>
    </row>
    <row r="96" spans="1:14" s="5" customFormat="1" ht="12.75">
      <c r="A96" s="108">
        <v>32</v>
      </c>
      <c r="B96" s="109" t="s">
        <v>108</v>
      </c>
      <c r="C96" s="104">
        <f>SUM(C97)</f>
        <v>189000</v>
      </c>
      <c r="D96" s="104"/>
      <c r="E96" s="104"/>
      <c r="F96" s="104">
        <f>SUM(F97)</f>
        <v>189000</v>
      </c>
      <c r="G96" s="104"/>
      <c r="H96" s="104"/>
      <c r="I96" s="104"/>
      <c r="J96" s="104"/>
      <c r="K96" s="143"/>
      <c r="L96" s="104">
        <v>189000</v>
      </c>
      <c r="M96" s="157"/>
      <c r="N96" s="104">
        <v>189000</v>
      </c>
    </row>
    <row r="97" spans="1:14" s="5" customFormat="1" ht="12.75">
      <c r="A97" s="106">
        <v>322</v>
      </c>
      <c r="B97" s="107" t="s">
        <v>27</v>
      </c>
      <c r="C97" s="105">
        <f>SUM(C98)</f>
        <v>189000</v>
      </c>
      <c r="D97" s="104"/>
      <c r="E97" s="104"/>
      <c r="F97" s="105">
        <f>SUM(F98)</f>
        <v>189000</v>
      </c>
      <c r="G97" s="104"/>
      <c r="H97" s="104"/>
      <c r="I97" s="104"/>
      <c r="J97" s="104"/>
      <c r="K97" s="143"/>
      <c r="L97" s="105">
        <v>189000</v>
      </c>
      <c r="M97" s="157"/>
      <c r="N97" s="105">
        <v>189000</v>
      </c>
    </row>
    <row r="98" spans="1:14" s="5" customFormat="1" ht="12.75">
      <c r="A98" s="106">
        <v>3222</v>
      </c>
      <c r="B98" s="107" t="s">
        <v>92</v>
      </c>
      <c r="C98" s="105">
        <f>SUM(F98)</f>
        <v>189000</v>
      </c>
      <c r="D98" s="104"/>
      <c r="E98" s="104"/>
      <c r="F98" s="105">
        <v>189000</v>
      </c>
      <c r="G98" s="104"/>
      <c r="H98" s="104"/>
      <c r="I98" s="104"/>
      <c r="J98" s="104"/>
      <c r="K98" s="143"/>
      <c r="L98" s="105">
        <v>189000</v>
      </c>
      <c r="M98" s="157"/>
      <c r="N98" s="105">
        <v>189000</v>
      </c>
    </row>
    <row r="99" spans="1:14" s="5" customFormat="1" ht="12.75">
      <c r="A99" s="106"/>
      <c r="B99" s="107"/>
      <c r="C99" s="104"/>
      <c r="D99" s="104"/>
      <c r="E99" s="104"/>
      <c r="F99" s="104"/>
      <c r="G99" s="104"/>
      <c r="H99" s="104"/>
      <c r="I99" s="104"/>
      <c r="J99" s="104"/>
      <c r="K99" s="143"/>
      <c r="L99" s="104"/>
      <c r="M99" s="157"/>
      <c r="N99" s="104"/>
    </row>
    <row r="100" spans="1:14" s="5" customFormat="1" ht="12.75">
      <c r="A100" s="106"/>
      <c r="B100" s="107"/>
      <c r="C100" s="104"/>
      <c r="D100" s="104"/>
      <c r="E100" s="104"/>
      <c r="F100" s="104"/>
      <c r="G100" s="104"/>
      <c r="H100" s="104"/>
      <c r="I100" s="104"/>
      <c r="J100" s="104"/>
      <c r="K100" s="143"/>
      <c r="L100" s="104"/>
      <c r="M100" s="157"/>
      <c r="N100" s="104"/>
    </row>
    <row r="101" spans="1:14" s="101" customFormat="1" ht="30">
      <c r="A101" s="110"/>
      <c r="B101" s="131" t="s">
        <v>127</v>
      </c>
      <c r="C101" s="103"/>
      <c r="D101" s="103"/>
      <c r="E101" s="103"/>
      <c r="F101" s="103"/>
      <c r="G101" s="103"/>
      <c r="H101" s="103"/>
      <c r="I101" s="103"/>
      <c r="J101" s="103"/>
      <c r="K101" s="145"/>
      <c r="L101" s="103"/>
      <c r="M101" s="158"/>
      <c r="N101" s="103"/>
    </row>
    <row r="102" spans="1:14" s="101" customFormat="1" ht="15.75">
      <c r="A102" s="110"/>
      <c r="B102" s="111"/>
      <c r="C102" s="103"/>
      <c r="D102" s="103"/>
      <c r="E102" s="103"/>
      <c r="F102" s="103"/>
      <c r="G102" s="103"/>
      <c r="H102" s="103"/>
      <c r="I102" s="103"/>
      <c r="J102" s="103"/>
      <c r="K102" s="145"/>
      <c r="L102" s="103"/>
      <c r="M102" s="158"/>
      <c r="N102" s="103"/>
    </row>
    <row r="103" spans="1:14" s="129" customFormat="1" ht="15">
      <c r="A103" s="130" t="s">
        <v>128</v>
      </c>
      <c r="B103" s="131" t="s">
        <v>105</v>
      </c>
      <c r="C103" s="132">
        <f>SUM(C104+C115)</f>
        <v>300330</v>
      </c>
      <c r="D103" s="132"/>
      <c r="E103" s="132"/>
      <c r="F103" s="132">
        <f>SUM(F104+F115)</f>
        <v>300330</v>
      </c>
      <c r="G103" s="132"/>
      <c r="H103" s="132"/>
      <c r="I103" s="132"/>
      <c r="J103" s="132"/>
      <c r="K103" s="148">
        <f>SUM(K114)</f>
        <v>-1345.6</v>
      </c>
      <c r="L103" s="132">
        <v>300330</v>
      </c>
      <c r="M103" s="161">
        <f>SUM(M104)</f>
        <v>13500</v>
      </c>
      <c r="N103" s="132">
        <f>SUM(N104+N115)</f>
        <v>313830</v>
      </c>
    </row>
    <row r="104" spans="1:14" s="5" customFormat="1" ht="12.75">
      <c r="A104" s="106">
        <v>31</v>
      </c>
      <c r="B104" s="107" t="s">
        <v>102</v>
      </c>
      <c r="C104" s="104">
        <f>SUM(C105+C111)</f>
        <v>279600</v>
      </c>
      <c r="D104" s="104"/>
      <c r="E104" s="104"/>
      <c r="F104" s="104">
        <f>SUM(F105+F111)</f>
        <v>279600</v>
      </c>
      <c r="G104" s="104"/>
      <c r="H104" s="104"/>
      <c r="I104" s="104"/>
      <c r="J104" s="104"/>
      <c r="K104" s="143">
        <f>SUM(K105:K108)</f>
        <v>-28050</v>
      </c>
      <c r="L104" s="104">
        <v>279600</v>
      </c>
      <c r="M104" s="157">
        <f>SUM(M109)</f>
        <v>13500</v>
      </c>
      <c r="N104" s="104">
        <f>SUM(N105+N109+N111)</f>
        <v>293100</v>
      </c>
    </row>
    <row r="105" spans="1:14" s="5" customFormat="1" ht="12.75">
      <c r="A105" s="106">
        <v>311</v>
      </c>
      <c r="B105" s="107" t="s">
        <v>106</v>
      </c>
      <c r="C105" s="104">
        <f>SUM(C106:C108)</f>
        <v>240000</v>
      </c>
      <c r="D105" s="104"/>
      <c r="E105" s="104"/>
      <c r="F105" s="104">
        <f>SUM(F106:F108)</f>
        <v>240000</v>
      </c>
      <c r="G105" s="104"/>
      <c r="H105" s="104"/>
      <c r="I105" s="104"/>
      <c r="J105" s="104"/>
      <c r="K105" s="143"/>
      <c r="L105" s="104">
        <f>SUM(L106:L108)</f>
        <v>240000</v>
      </c>
      <c r="M105" s="157"/>
      <c r="N105" s="104">
        <v>240000</v>
      </c>
    </row>
    <row r="106" spans="1:14" s="5" customFormat="1" ht="12.75">
      <c r="A106" s="106">
        <v>3111</v>
      </c>
      <c r="B106" s="107" t="s">
        <v>107</v>
      </c>
      <c r="C106" s="105">
        <v>46181</v>
      </c>
      <c r="D106" s="104"/>
      <c r="E106" s="104"/>
      <c r="F106" s="105">
        <v>46181</v>
      </c>
      <c r="G106" s="104"/>
      <c r="H106" s="104"/>
      <c r="I106" s="104"/>
      <c r="J106" s="104"/>
      <c r="K106" s="143"/>
      <c r="L106" s="105">
        <v>46181</v>
      </c>
      <c r="M106" s="157"/>
      <c r="N106" s="105">
        <v>46181</v>
      </c>
    </row>
    <row r="107" spans="1:14" s="5" customFormat="1" ht="12.75">
      <c r="A107" s="106">
        <v>3111</v>
      </c>
      <c r="B107" s="107" t="s">
        <v>107</v>
      </c>
      <c r="C107" s="104"/>
      <c r="D107" s="104"/>
      <c r="E107" s="104"/>
      <c r="F107" s="104"/>
      <c r="G107" s="104"/>
      <c r="H107" s="104"/>
      <c r="I107" s="104"/>
      <c r="J107" s="104"/>
      <c r="K107" s="143"/>
      <c r="L107" s="105">
        <v>28050</v>
      </c>
      <c r="M107" s="157"/>
      <c r="N107" s="105">
        <v>28050</v>
      </c>
    </row>
    <row r="108" spans="1:14" s="5" customFormat="1" ht="12.75">
      <c r="A108" s="106">
        <v>3111</v>
      </c>
      <c r="B108" s="107" t="s">
        <v>107</v>
      </c>
      <c r="C108" s="105">
        <v>193819</v>
      </c>
      <c r="D108" s="104"/>
      <c r="E108" s="104"/>
      <c r="F108" s="105">
        <v>193819</v>
      </c>
      <c r="G108" s="104"/>
      <c r="H108" s="104"/>
      <c r="I108" s="104"/>
      <c r="J108" s="104"/>
      <c r="K108" s="146">
        <v>-28050</v>
      </c>
      <c r="L108" s="105">
        <v>165769</v>
      </c>
      <c r="M108" s="159"/>
      <c r="N108" s="105">
        <v>165769</v>
      </c>
    </row>
    <row r="109" spans="1:14" s="5" customFormat="1" ht="12.75">
      <c r="A109" s="108">
        <v>312</v>
      </c>
      <c r="B109" s="109" t="s">
        <v>23</v>
      </c>
      <c r="C109" s="104"/>
      <c r="D109" s="104"/>
      <c r="E109" s="104"/>
      <c r="F109" s="104"/>
      <c r="G109" s="104"/>
      <c r="H109" s="104"/>
      <c r="I109" s="104"/>
      <c r="J109" s="104"/>
      <c r="K109" s="143"/>
      <c r="L109" s="104"/>
      <c r="M109" s="157">
        <f>SUM(M110)</f>
        <v>13500</v>
      </c>
      <c r="N109" s="104">
        <f>SUM(M109)</f>
        <v>13500</v>
      </c>
    </row>
    <row r="110" spans="1:14" s="5" customFormat="1" ht="12.75">
      <c r="A110" s="106">
        <v>3121</v>
      </c>
      <c r="B110" s="107" t="s">
        <v>23</v>
      </c>
      <c r="C110" s="105"/>
      <c r="D110" s="104"/>
      <c r="E110" s="104"/>
      <c r="F110" s="105"/>
      <c r="G110" s="104"/>
      <c r="H110" s="104"/>
      <c r="I110" s="104"/>
      <c r="J110" s="104"/>
      <c r="K110" s="146"/>
      <c r="L110" s="105"/>
      <c r="M110" s="159">
        <v>13500</v>
      </c>
      <c r="N110" s="105">
        <f>SUM(M110)</f>
        <v>13500</v>
      </c>
    </row>
    <row r="111" spans="1:14" s="5" customFormat="1" ht="12.75">
      <c r="A111" s="108">
        <v>313</v>
      </c>
      <c r="B111" s="109" t="s">
        <v>103</v>
      </c>
      <c r="C111" s="104">
        <f>SUM(C113)</f>
        <v>39600</v>
      </c>
      <c r="D111" s="104"/>
      <c r="E111" s="104"/>
      <c r="F111" s="104">
        <f>SUM(F113)</f>
        <v>39600</v>
      </c>
      <c r="G111" s="104"/>
      <c r="H111" s="104"/>
      <c r="I111" s="104"/>
      <c r="J111" s="104"/>
      <c r="K111" s="143">
        <f>SUM(K112:K113)</f>
        <v>-5028</v>
      </c>
      <c r="L111" s="104">
        <f>SUM(L112:L113)</f>
        <v>39600</v>
      </c>
      <c r="M111" s="157"/>
      <c r="N111" s="104">
        <f>SUM(N112:N113)</f>
        <v>39600</v>
      </c>
    </row>
    <row r="112" spans="1:14" ht="12.75">
      <c r="A112" s="106">
        <v>3132</v>
      </c>
      <c r="B112" s="107" t="s">
        <v>104</v>
      </c>
      <c r="C112" s="105"/>
      <c r="D112" s="105"/>
      <c r="E112" s="105"/>
      <c r="F112" s="105"/>
      <c r="G112" s="105"/>
      <c r="H112" s="105"/>
      <c r="I112" s="105"/>
      <c r="J112" s="105"/>
      <c r="K112" s="146"/>
      <c r="L112" s="105">
        <v>5028</v>
      </c>
      <c r="M112" s="159"/>
      <c r="N112" s="105">
        <v>5028</v>
      </c>
    </row>
    <row r="113" spans="1:14" s="5" customFormat="1" ht="12.75">
      <c r="A113" s="106">
        <v>3132</v>
      </c>
      <c r="B113" s="107" t="s">
        <v>104</v>
      </c>
      <c r="C113" s="105">
        <v>39600</v>
      </c>
      <c r="D113" s="104"/>
      <c r="E113" s="104"/>
      <c r="F113" s="105">
        <v>39600</v>
      </c>
      <c r="G113" s="104"/>
      <c r="H113" s="104"/>
      <c r="I113" s="104"/>
      <c r="J113" s="104"/>
      <c r="K113" s="146">
        <v>-5028</v>
      </c>
      <c r="L113" s="105">
        <v>34572</v>
      </c>
      <c r="M113" s="159"/>
      <c r="N113" s="105">
        <v>34572</v>
      </c>
    </row>
    <row r="114" spans="1:14" s="5" customFormat="1" ht="12.75">
      <c r="A114" s="108">
        <v>32</v>
      </c>
      <c r="B114" s="109" t="s">
        <v>108</v>
      </c>
      <c r="C114" s="104">
        <f>SUM(C116:C118)</f>
        <v>20730</v>
      </c>
      <c r="D114" s="104"/>
      <c r="E114" s="104"/>
      <c r="F114" s="104">
        <f>SUM(F115)</f>
        <v>20730</v>
      </c>
      <c r="G114" s="104"/>
      <c r="H114" s="104"/>
      <c r="I114" s="104"/>
      <c r="J114" s="104"/>
      <c r="K114" s="143">
        <f>SUM(K115)</f>
        <v>-1345.6</v>
      </c>
      <c r="L114" s="104">
        <f>SUM(L115:L118)</f>
        <v>41460</v>
      </c>
      <c r="M114" s="157"/>
      <c r="N114" s="143">
        <f>SUM(K114:M114)</f>
        <v>40114.4</v>
      </c>
    </row>
    <row r="115" spans="1:14" ht="12.75">
      <c r="A115" s="106">
        <v>321</v>
      </c>
      <c r="B115" s="107" t="s">
        <v>26</v>
      </c>
      <c r="C115" s="105">
        <f>SUM(C116:C118)</f>
        <v>20730</v>
      </c>
      <c r="D115" s="105"/>
      <c r="E115" s="105"/>
      <c r="F115" s="105">
        <f>SUM(F116:F118)</f>
        <v>20730</v>
      </c>
      <c r="G115" s="105"/>
      <c r="H115" s="105"/>
      <c r="I115" s="105"/>
      <c r="J115" s="105"/>
      <c r="K115" s="146">
        <f>SUM(K116:K118)</f>
        <v>-1345.6</v>
      </c>
      <c r="L115" s="105">
        <f>SUM(L116:L118)</f>
        <v>20730</v>
      </c>
      <c r="M115" s="159"/>
      <c r="N115" s="105">
        <v>20730</v>
      </c>
    </row>
    <row r="116" spans="1:14" s="5" customFormat="1" ht="12.75">
      <c r="A116" s="106">
        <v>3211</v>
      </c>
      <c r="B116" s="107" t="s">
        <v>52</v>
      </c>
      <c r="C116" s="105">
        <v>1230</v>
      </c>
      <c r="D116" s="104"/>
      <c r="E116" s="104"/>
      <c r="F116" s="105">
        <v>1230</v>
      </c>
      <c r="G116" s="104"/>
      <c r="H116" s="104"/>
      <c r="I116" s="104"/>
      <c r="J116" s="104"/>
      <c r="K116" s="143"/>
      <c r="L116" s="105">
        <v>1230</v>
      </c>
      <c r="M116" s="157"/>
      <c r="N116" s="105">
        <v>1230</v>
      </c>
    </row>
    <row r="117" spans="1:14" s="5" customFormat="1" ht="25.5">
      <c r="A117" s="106">
        <v>3212</v>
      </c>
      <c r="B117" s="107" t="s">
        <v>109</v>
      </c>
      <c r="C117" s="105"/>
      <c r="D117" s="104"/>
      <c r="E117" s="104"/>
      <c r="F117" s="105"/>
      <c r="G117" s="104"/>
      <c r="H117" s="104"/>
      <c r="I117" s="104"/>
      <c r="J117" s="104"/>
      <c r="K117" s="143"/>
      <c r="L117" s="105">
        <v>1345.6</v>
      </c>
      <c r="M117" s="157"/>
      <c r="N117" s="104">
        <f>SUM(L117)</f>
        <v>1345.6</v>
      </c>
    </row>
    <row r="118" spans="1:14" s="5" customFormat="1" ht="25.5">
      <c r="A118" s="106">
        <v>3212</v>
      </c>
      <c r="B118" s="107" t="s">
        <v>109</v>
      </c>
      <c r="C118" s="105">
        <v>19500</v>
      </c>
      <c r="D118" s="104"/>
      <c r="E118" s="104"/>
      <c r="F118" s="105">
        <v>19500</v>
      </c>
      <c r="G118" s="104"/>
      <c r="H118" s="104"/>
      <c r="I118" s="104"/>
      <c r="J118" s="104"/>
      <c r="K118" s="146">
        <v>-1345.6</v>
      </c>
      <c r="L118" s="105">
        <f>SUM(F118:K118)</f>
        <v>18154.4</v>
      </c>
      <c r="M118" s="159"/>
      <c r="N118" s="105">
        <f>SUM(L118)</f>
        <v>18154.4</v>
      </c>
    </row>
    <row r="119" spans="1:14" s="5" customFormat="1" ht="12.75">
      <c r="A119" s="106"/>
      <c r="B119" s="107"/>
      <c r="C119" s="105"/>
      <c r="D119" s="104"/>
      <c r="E119" s="104"/>
      <c r="F119" s="105"/>
      <c r="G119" s="104"/>
      <c r="H119" s="104"/>
      <c r="I119" s="104"/>
      <c r="J119" s="104"/>
      <c r="K119" s="143"/>
      <c r="L119" s="104"/>
      <c r="M119" s="157"/>
      <c r="N119" s="104"/>
    </row>
    <row r="120" spans="1:14" s="129" customFormat="1" ht="15">
      <c r="A120" s="130" t="s">
        <v>126</v>
      </c>
      <c r="B120" s="131" t="s">
        <v>110</v>
      </c>
      <c r="C120" s="132">
        <f>SUM(C121)</f>
        <v>80371</v>
      </c>
      <c r="D120" s="132"/>
      <c r="E120" s="132"/>
      <c r="F120" s="132">
        <f>SUM(F121)</f>
        <v>80371</v>
      </c>
      <c r="G120" s="132"/>
      <c r="H120" s="132"/>
      <c r="I120" s="132"/>
      <c r="J120" s="132"/>
      <c r="K120" s="148"/>
      <c r="L120" s="132">
        <v>80371</v>
      </c>
      <c r="M120" s="161"/>
      <c r="N120" s="132">
        <v>80371</v>
      </c>
    </row>
    <row r="121" spans="1:14" s="5" customFormat="1" ht="12.75">
      <c r="A121" s="106">
        <v>32</v>
      </c>
      <c r="B121" s="107" t="s">
        <v>25</v>
      </c>
      <c r="C121" s="105">
        <f>SUM(C122)</f>
        <v>80371</v>
      </c>
      <c r="D121" s="104"/>
      <c r="E121" s="104"/>
      <c r="F121" s="105">
        <f>SUM(F122)</f>
        <v>80371</v>
      </c>
      <c r="G121" s="104"/>
      <c r="H121" s="104"/>
      <c r="I121" s="104"/>
      <c r="J121" s="104"/>
      <c r="K121" s="143"/>
      <c r="L121" s="105">
        <v>80371</v>
      </c>
      <c r="M121" s="157"/>
      <c r="N121" s="105">
        <v>80371</v>
      </c>
    </row>
    <row r="122" spans="1:14" s="5" customFormat="1" ht="12.75">
      <c r="A122" s="106">
        <v>323</v>
      </c>
      <c r="B122" s="107" t="s">
        <v>28</v>
      </c>
      <c r="C122" s="105">
        <f>SUM(C123)</f>
        <v>80371</v>
      </c>
      <c r="D122" s="104"/>
      <c r="E122" s="104"/>
      <c r="F122" s="105">
        <f>SUM(F123)</f>
        <v>80371</v>
      </c>
      <c r="G122" s="104"/>
      <c r="H122" s="104"/>
      <c r="I122" s="104"/>
      <c r="J122" s="104"/>
      <c r="K122" s="143"/>
      <c r="L122" s="105">
        <v>80371</v>
      </c>
      <c r="M122" s="157"/>
      <c r="N122" s="105">
        <v>80371</v>
      </c>
    </row>
    <row r="123" spans="1:14" s="5" customFormat="1" ht="12.75">
      <c r="A123" s="106">
        <v>3238</v>
      </c>
      <c r="B123" s="107" t="s">
        <v>74</v>
      </c>
      <c r="C123" s="105">
        <v>80371</v>
      </c>
      <c r="D123" s="104"/>
      <c r="E123" s="104"/>
      <c r="F123" s="105">
        <v>80371</v>
      </c>
      <c r="G123" s="104"/>
      <c r="H123" s="104"/>
      <c r="I123" s="104"/>
      <c r="J123" s="104"/>
      <c r="K123" s="143"/>
      <c r="L123" s="105">
        <v>80371</v>
      </c>
      <c r="M123" s="157"/>
      <c r="N123" s="105">
        <v>80371</v>
      </c>
    </row>
    <row r="124" spans="1:14" s="5" customFormat="1" ht="12.75">
      <c r="A124" s="106"/>
      <c r="B124" s="107"/>
      <c r="C124" s="105"/>
      <c r="D124" s="104"/>
      <c r="E124" s="104"/>
      <c r="F124" s="105"/>
      <c r="G124" s="104"/>
      <c r="H124" s="104"/>
      <c r="I124" s="104"/>
      <c r="J124" s="104"/>
      <c r="K124" s="143"/>
      <c r="L124" s="104"/>
      <c r="M124" s="157"/>
      <c r="N124" s="104"/>
    </row>
    <row r="125" spans="1:14" s="129" customFormat="1" ht="15">
      <c r="A125" s="130" t="s">
        <v>125</v>
      </c>
      <c r="B125" s="131" t="s">
        <v>111</v>
      </c>
      <c r="C125" s="132">
        <f>SUM(C126)</f>
        <v>27322</v>
      </c>
      <c r="D125" s="132"/>
      <c r="E125" s="132"/>
      <c r="F125" s="132">
        <f>SUM(F126)</f>
        <v>27322</v>
      </c>
      <c r="G125" s="132"/>
      <c r="H125" s="132"/>
      <c r="I125" s="132"/>
      <c r="J125" s="132"/>
      <c r="K125" s="148"/>
      <c r="L125" s="132">
        <v>27322</v>
      </c>
      <c r="M125" s="161"/>
      <c r="N125" s="132">
        <v>27322</v>
      </c>
    </row>
    <row r="126" spans="1:14" s="5" customFormat="1" ht="12.75">
      <c r="A126" s="106">
        <v>32</v>
      </c>
      <c r="B126" s="107" t="s">
        <v>25</v>
      </c>
      <c r="C126" s="105">
        <f>SUM(C127)</f>
        <v>27322</v>
      </c>
      <c r="D126" s="104"/>
      <c r="E126" s="104"/>
      <c r="F126" s="105">
        <f>SUM(F127)</f>
        <v>27322</v>
      </c>
      <c r="G126" s="104"/>
      <c r="H126" s="104"/>
      <c r="I126" s="104"/>
      <c r="J126" s="104"/>
      <c r="K126" s="143"/>
      <c r="L126" s="105">
        <v>27322</v>
      </c>
      <c r="M126" s="157"/>
      <c r="N126" s="105">
        <v>27322</v>
      </c>
    </row>
    <row r="127" spans="1:14" s="5" customFormat="1" ht="12.75">
      <c r="A127" s="106">
        <v>322</v>
      </c>
      <c r="B127" s="107" t="s">
        <v>27</v>
      </c>
      <c r="C127" s="105">
        <v>27322</v>
      </c>
      <c r="D127" s="104"/>
      <c r="E127" s="104"/>
      <c r="F127" s="105">
        <v>27322</v>
      </c>
      <c r="G127" s="104"/>
      <c r="H127" s="104"/>
      <c r="I127" s="104"/>
      <c r="J127" s="104"/>
      <c r="K127" s="143"/>
      <c r="L127" s="105">
        <v>27322</v>
      </c>
      <c r="M127" s="157"/>
      <c r="N127" s="105">
        <v>27322</v>
      </c>
    </row>
    <row r="128" spans="1:14" s="5" customFormat="1" ht="12.75">
      <c r="A128" s="106">
        <v>3222</v>
      </c>
      <c r="B128" s="107" t="s">
        <v>92</v>
      </c>
      <c r="C128" s="105">
        <v>27322</v>
      </c>
      <c r="D128" s="104"/>
      <c r="E128" s="104"/>
      <c r="F128" s="105">
        <v>27322</v>
      </c>
      <c r="G128" s="104"/>
      <c r="H128" s="104"/>
      <c r="I128" s="104"/>
      <c r="J128" s="104"/>
      <c r="K128" s="143"/>
      <c r="L128" s="105">
        <v>27322</v>
      </c>
      <c r="M128" s="157"/>
      <c r="N128" s="105">
        <v>27322</v>
      </c>
    </row>
    <row r="129" spans="1:14" s="5" customFormat="1" ht="15.75">
      <c r="A129" s="106"/>
      <c r="B129" s="111"/>
      <c r="C129" s="105"/>
      <c r="D129" s="104"/>
      <c r="E129" s="104"/>
      <c r="F129" s="105"/>
      <c r="G129" s="104"/>
      <c r="H129" s="104"/>
      <c r="I129" s="104"/>
      <c r="J129" s="104"/>
      <c r="K129" s="143"/>
      <c r="L129" s="104"/>
      <c r="M129" s="157"/>
      <c r="N129" s="104"/>
    </row>
    <row r="130" spans="1:256" s="129" customFormat="1" ht="15">
      <c r="A130" s="130" t="s">
        <v>124</v>
      </c>
      <c r="B130" s="131" t="s">
        <v>112</v>
      </c>
      <c r="C130" s="132">
        <f>SUM(C131)</f>
        <v>57603</v>
      </c>
      <c r="D130" s="132"/>
      <c r="E130" s="132"/>
      <c r="F130" s="132">
        <f>SUM(F131)</f>
        <v>57603</v>
      </c>
      <c r="G130" s="132"/>
      <c r="H130" s="132"/>
      <c r="I130" s="132"/>
      <c r="J130" s="132"/>
      <c r="K130" s="148"/>
      <c r="L130" s="132">
        <v>57603</v>
      </c>
      <c r="M130" s="161">
        <v>160.2</v>
      </c>
      <c r="N130" s="132">
        <f>SUM(L130:M130)</f>
        <v>57763.2</v>
      </c>
      <c r="IV130" s="129">
        <f>SUM(F130:IU130)</f>
        <v>173129.4</v>
      </c>
    </row>
    <row r="131" spans="1:14" s="5" customFormat="1" ht="12.75">
      <c r="A131" s="106">
        <v>32</v>
      </c>
      <c r="B131" s="107" t="s">
        <v>25</v>
      </c>
      <c r="C131" s="105">
        <f>SUM(C132)</f>
        <v>57603</v>
      </c>
      <c r="D131" s="104"/>
      <c r="E131" s="104"/>
      <c r="F131" s="105">
        <f>SUM(F132)</f>
        <v>57603</v>
      </c>
      <c r="G131" s="104"/>
      <c r="H131" s="104"/>
      <c r="I131" s="104"/>
      <c r="J131" s="104"/>
      <c r="K131" s="143"/>
      <c r="L131" s="105">
        <v>57603</v>
      </c>
      <c r="M131" s="157">
        <v>160.2</v>
      </c>
      <c r="N131" s="105">
        <f>SUM(L131:M131)</f>
        <v>57763.2</v>
      </c>
    </row>
    <row r="132" spans="1:14" s="5" customFormat="1" ht="12.75">
      <c r="A132" s="106">
        <v>3221</v>
      </c>
      <c r="B132" s="107" t="s">
        <v>92</v>
      </c>
      <c r="C132" s="105">
        <v>57603</v>
      </c>
      <c r="D132" s="104"/>
      <c r="E132" s="104"/>
      <c r="F132" s="105">
        <v>57603</v>
      </c>
      <c r="G132" s="104"/>
      <c r="H132" s="104"/>
      <c r="I132" s="104"/>
      <c r="J132" s="104"/>
      <c r="K132" s="143"/>
      <c r="L132" s="105">
        <v>57603</v>
      </c>
      <c r="M132" s="157">
        <v>160.2</v>
      </c>
      <c r="N132" s="105">
        <f>SUM(L132:M132)</f>
        <v>57763.2</v>
      </c>
    </row>
    <row r="133" spans="1:14" s="5" customFormat="1" ht="12.75">
      <c r="A133" s="106"/>
      <c r="B133" s="107"/>
      <c r="C133" s="105"/>
      <c r="D133" s="104"/>
      <c r="E133" s="104"/>
      <c r="F133" s="105"/>
      <c r="G133" s="104"/>
      <c r="H133" s="104"/>
      <c r="I133" s="104"/>
      <c r="J133" s="104"/>
      <c r="K133" s="143"/>
      <c r="L133" s="104"/>
      <c r="M133" s="157"/>
      <c r="N133" s="104"/>
    </row>
    <row r="134" spans="1:14" s="5" customFormat="1" ht="12.75">
      <c r="A134" s="106"/>
      <c r="B134" s="107"/>
      <c r="C134" s="104"/>
      <c r="D134" s="104"/>
      <c r="E134" s="104"/>
      <c r="F134" s="105"/>
      <c r="G134" s="104"/>
      <c r="H134" s="104"/>
      <c r="I134" s="104"/>
      <c r="J134" s="104"/>
      <c r="K134" s="143"/>
      <c r="L134" s="104"/>
      <c r="M134" s="157"/>
      <c r="N134" s="104"/>
    </row>
    <row r="135" spans="1:14" s="5" customFormat="1" ht="12.75">
      <c r="A135" s="106"/>
      <c r="B135" s="107"/>
      <c r="C135" s="104"/>
      <c r="D135" s="104"/>
      <c r="E135" s="104"/>
      <c r="F135" s="105"/>
      <c r="G135" s="104"/>
      <c r="H135" s="104"/>
      <c r="I135" s="104"/>
      <c r="J135" s="104"/>
      <c r="K135" s="143"/>
      <c r="L135" s="104"/>
      <c r="M135" s="157"/>
      <c r="N135" s="104"/>
    </row>
    <row r="136" spans="1:14" s="5" customFormat="1" ht="12.75">
      <c r="A136" s="106"/>
      <c r="B136" s="107"/>
      <c r="C136" s="104"/>
      <c r="D136" s="104"/>
      <c r="E136" s="104"/>
      <c r="F136" s="105"/>
      <c r="G136" s="104"/>
      <c r="H136" s="104"/>
      <c r="I136" s="104"/>
      <c r="J136" s="104"/>
      <c r="K136" s="143"/>
      <c r="L136" s="104"/>
      <c r="M136" s="157"/>
      <c r="N136" s="104"/>
    </row>
    <row r="137" spans="1:14" s="5" customFormat="1" ht="12.75">
      <c r="A137" s="106"/>
      <c r="B137" s="107"/>
      <c r="C137" s="104"/>
      <c r="D137" s="104"/>
      <c r="E137" s="104"/>
      <c r="F137" s="105"/>
      <c r="G137" s="104"/>
      <c r="H137" s="104"/>
      <c r="I137" s="104"/>
      <c r="J137" s="104"/>
      <c r="K137" s="143"/>
      <c r="L137" s="104"/>
      <c r="M137" s="157"/>
      <c r="N137" s="104"/>
    </row>
    <row r="138" spans="1:14" s="101" customFormat="1" ht="30">
      <c r="A138" s="110"/>
      <c r="B138" s="131" t="s">
        <v>115</v>
      </c>
      <c r="C138" s="132"/>
      <c r="D138" s="132"/>
      <c r="E138" s="132"/>
      <c r="F138" s="132"/>
      <c r="G138" s="132"/>
      <c r="H138" s="103"/>
      <c r="I138" s="103"/>
      <c r="J138" s="103"/>
      <c r="K138" s="145"/>
      <c r="L138" s="103"/>
      <c r="M138" s="158"/>
      <c r="N138" s="103"/>
    </row>
    <row r="139" spans="1:14" s="5" customFormat="1" ht="15">
      <c r="A139" s="106"/>
      <c r="B139" s="137"/>
      <c r="C139" s="132"/>
      <c r="D139" s="132"/>
      <c r="E139" s="132"/>
      <c r="F139" s="135"/>
      <c r="G139" s="132"/>
      <c r="H139" s="104"/>
      <c r="I139" s="104"/>
      <c r="J139" s="104"/>
      <c r="K139" s="143"/>
      <c r="L139" s="104"/>
      <c r="M139" s="157"/>
      <c r="N139" s="104"/>
    </row>
    <row r="140" spans="1:14" s="101" customFormat="1" ht="30">
      <c r="A140" s="110" t="s">
        <v>135</v>
      </c>
      <c r="B140" s="131" t="s">
        <v>116</v>
      </c>
      <c r="D140" s="132"/>
      <c r="E140" s="132"/>
      <c r="F140" s="132"/>
      <c r="H140" s="103"/>
      <c r="I140" s="103"/>
      <c r="J140" s="103"/>
      <c r="K140" s="145"/>
      <c r="M140" s="158"/>
      <c r="N140" s="103"/>
    </row>
    <row r="141" spans="1:14" s="101" customFormat="1" ht="15.75">
      <c r="A141" s="110"/>
      <c r="B141" s="131"/>
      <c r="C141" s="132">
        <f>SUM(C160+C153+C142)</f>
        <v>13435290</v>
      </c>
      <c r="D141" s="132"/>
      <c r="E141" s="132"/>
      <c r="F141" s="132"/>
      <c r="G141" s="132">
        <f>SUM(G160+G153+G142)</f>
        <v>13435290</v>
      </c>
      <c r="H141" s="103"/>
      <c r="I141" s="103"/>
      <c r="J141" s="103"/>
      <c r="K141" s="145"/>
      <c r="L141" s="132">
        <v>13435290</v>
      </c>
      <c r="M141" s="158"/>
      <c r="N141" s="103">
        <f>SUM(N142+N153+N160)</f>
        <v>13435290</v>
      </c>
    </row>
    <row r="142" spans="1:14" s="5" customFormat="1" ht="12.75">
      <c r="A142" s="108">
        <v>31</v>
      </c>
      <c r="B142" s="109" t="s">
        <v>21</v>
      </c>
      <c r="C142" s="104">
        <f>SUM(C144+C147+C150)</f>
        <v>12995290</v>
      </c>
      <c r="D142" s="104"/>
      <c r="E142" s="104"/>
      <c r="F142" s="104"/>
      <c r="G142" s="104">
        <f>SUM(G144+G147+G150)</f>
        <v>12995290</v>
      </c>
      <c r="H142" s="104"/>
      <c r="I142" s="104"/>
      <c r="J142" s="104"/>
      <c r="K142" s="143"/>
      <c r="L142" s="104">
        <v>12995290</v>
      </c>
      <c r="M142" s="157"/>
      <c r="N142" s="104">
        <f>SUM(N144+N147+N150)</f>
        <v>12995290</v>
      </c>
    </row>
    <row r="143" spans="1:14" s="5" customFormat="1" ht="12.75">
      <c r="A143" s="108"/>
      <c r="B143" s="109"/>
      <c r="C143" s="104"/>
      <c r="D143" s="104"/>
      <c r="E143" s="104"/>
      <c r="F143" s="104"/>
      <c r="G143" s="104"/>
      <c r="H143" s="104"/>
      <c r="I143" s="104"/>
      <c r="J143" s="104"/>
      <c r="K143" s="143"/>
      <c r="L143" s="104"/>
      <c r="M143" s="157"/>
      <c r="N143" s="104"/>
    </row>
    <row r="144" spans="1:14" s="5" customFormat="1" ht="12.75">
      <c r="A144" s="108">
        <v>311</v>
      </c>
      <c r="B144" s="109" t="s">
        <v>117</v>
      </c>
      <c r="C144" s="104">
        <f>SUM(C145)</f>
        <v>10691360</v>
      </c>
      <c r="D144" s="104"/>
      <c r="E144" s="104"/>
      <c r="F144" s="104"/>
      <c r="G144" s="104">
        <f>SUM(G145)</f>
        <v>10691360</v>
      </c>
      <c r="H144" s="104"/>
      <c r="I144" s="104"/>
      <c r="J144" s="104"/>
      <c r="K144" s="143"/>
      <c r="L144" s="104">
        <v>10691360</v>
      </c>
      <c r="M144" s="157"/>
      <c r="N144" s="104">
        <f>SUM(N145)</f>
        <v>10691360</v>
      </c>
    </row>
    <row r="145" spans="1:14" ht="12.75">
      <c r="A145" s="106">
        <v>3111</v>
      </c>
      <c r="B145" s="107" t="s">
        <v>22</v>
      </c>
      <c r="C145" s="105">
        <v>10691360</v>
      </c>
      <c r="D145" s="105"/>
      <c r="E145" s="105"/>
      <c r="F145" s="105"/>
      <c r="G145" s="105">
        <v>10691360</v>
      </c>
      <c r="H145" s="105"/>
      <c r="I145" s="105"/>
      <c r="J145" s="105"/>
      <c r="K145" s="146"/>
      <c r="L145" s="105">
        <v>10691360</v>
      </c>
      <c r="M145" s="159"/>
      <c r="N145" s="105">
        <v>10691360</v>
      </c>
    </row>
    <row r="146" spans="1:14" ht="12.75">
      <c r="A146" s="106"/>
      <c r="B146" s="107"/>
      <c r="C146" s="105"/>
      <c r="D146" s="105"/>
      <c r="E146" s="105"/>
      <c r="F146" s="105"/>
      <c r="G146" s="105"/>
      <c r="H146" s="105"/>
      <c r="I146" s="105"/>
      <c r="J146" s="105"/>
      <c r="K146" s="146"/>
      <c r="L146" s="105"/>
      <c r="M146" s="159"/>
      <c r="N146" s="105"/>
    </row>
    <row r="147" spans="1:14" s="5" customFormat="1" ht="12.75">
      <c r="A147" s="108">
        <v>312</v>
      </c>
      <c r="B147" s="109" t="s">
        <v>23</v>
      </c>
      <c r="C147" s="104">
        <f>SUM(C148)</f>
        <v>539865</v>
      </c>
      <c r="D147" s="104"/>
      <c r="E147" s="104"/>
      <c r="F147" s="104"/>
      <c r="G147" s="104">
        <f>SUM(G148)</f>
        <v>539865</v>
      </c>
      <c r="H147" s="104"/>
      <c r="I147" s="104"/>
      <c r="J147" s="104"/>
      <c r="K147" s="143"/>
      <c r="L147" s="104">
        <v>539865</v>
      </c>
      <c r="M147" s="157"/>
      <c r="N147" s="104">
        <f>SUM(N148)</f>
        <v>539865</v>
      </c>
    </row>
    <row r="148" spans="1:14" ht="12.75">
      <c r="A148" s="106">
        <v>3121</v>
      </c>
      <c r="B148" s="107" t="s">
        <v>23</v>
      </c>
      <c r="C148" s="105">
        <v>539865</v>
      </c>
      <c r="D148" s="105"/>
      <c r="E148" s="105"/>
      <c r="F148" s="105"/>
      <c r="G148" s="105">
        <v>539865</v>
      </c>
      <c r="H148" s="105"/>
      <c r="I148" s="105"/>
      <c r="J148" s="105"/>
      <c r="K148" s="146"/>
      <c r="L148" s="105">
        <v>539865</v>
      </c>
      <c r="M148" s="159"/>
      <c r="N148" s="105">
        <v>539865</v>
      </c>
    </row>
    <row r="149" spans="1:14" ht="12.75">
      <c r="A149" s="106"/>
      <c r="B149" s="107"/>
      <c r="C149" s="105"/>
      <c r="D149" s="105"/>
      <c r="E149" s="105"/>
      <c r="F149" s="105"/>
      <c r="G149" s="105"/>
      <c r="H149" s="105"/>
      <c r="I149" s="105"/>
      <c r="J149" s="105"/>
      <c r="K149" s="146"/>
      <c r="L149" s="105"/>
      <c r="M149" s="159"/>
      <c r="N149" s="105"/>
    </row>
    <row r="150" spans="1:14" s="5" customFormat="1" ht="12.75">
      <c r="A150" s="108">
        <v>313</v>
      </c>
      <c r="B150" s="109" t="s">
        <v>24</v>
      </c>
      <c r="C150" s="104">
        <f>SUM(C151)</f>
        <v>1764065</v>
      </c>
      <c r="D150" s="104"/>
      <c r="E150" s="104"/>
      <c r="F150" s="104"/>
      <c r="G150" s="104">
        <f>SUM(G151)</f>
        <v>1764065</v>
      </c>
      <c r="H150" s="104"/>
      <c r="I150" s="104"/>
      <c r="J150" s="104"/>
      <c r="K150" s="143"/>
      <c r="L150" s="104">
        <v>1764065</v>
      </c>
      <c r="M150" s="157"/>
      <c r="N150" s="104">
        <f>SUM(N151)</f>
        <v>1764065</v>
      </c>
    </row>
    <row r="151" spans="1:14" ht="12.75">
      <c r="A151" s="106">
        <v>3132</v>
      </c>
      <c r="B151" s="107" t="s">
        <v>118</v>
      </c>
      <c r="C151" s="105">
        <v>1764065</v>
      </c>
      <c r="D151" s="105"/>
      <c r="E151" s="105"/>
      <c r="F151" s="105"/>
      <c r="G151" s="105">
        <v>1764065</v>
      </c>
      <c r="H151" s="105"/>
      <c r="I151" s="105"/>
      <c r="J151" s="105"/>
      <c r="K151" s="146"/>
      <c r="L151" s="105">
        <v>1764065</v>
      </c>
      <c r="M151" s="159"/>
      <c r="N151" s="105">
        <v>1764065</v>
      </c>
    </row>
    <row r="152" spans="1:14" ht="12.75">
      <c r="A152" s="106"/>
      <c r="B152" s="107"/>
      <c r="C152" s="105"/>
      <c r="D152" s="105"/>
      <c r="E152" s="105"/>
      <c r="F152" s="105"/>
      <c r="G152" s="105"/>
      <c r="H152" s="105"/>
      <c r="I152" s="105"/>
      <c r="J152" s="105"/>
      <c r="K152" s="146"/>
      <c r="L152" s="105"/>
      <c r="M152" s="159"/>
      <c r="N152" s="105"/>
    </row>
    <row r="153" spans="1:14" s="5" customFormat="1" ht="12.75">
      <c r="A153" s="108">
        <v>32</v>
      </c>
      <c r="B153" s="109" t="s">
        <v>25</v>
      </c>
      <c r="C153" s="104">
        <f>SUM(C154+C157)</f>
        <v>430000</v>
      </c>
      <c r="D153" s="104"/>
      <c r="E153" s="104"/>
      <c r="F153" s="104"/>
      <c r="G153" s="104">
        <f>SUM(G154+G157)</f>
        <v>430000</v>
      </c>
      <c r="H153" s="104"/>
      <c r="I153" s="104"/>
      <c r="J153" s="104"/>
      <c r="K153" s="143"/>
      <c r="L153" s="104">
        <v>430000</v>
      </c>
      <c r="M153" s="157"/>
      <c r="N153" s="104">
        <f>SUM(N154+N157)</f>
        <v>430000</v>
      </c>
    </row>
    <row r="154" spans="1:14" s="5" customFormat="1" ht="12.75">
      <c r="A154" s="108">
        <v>321</v>
      </c>
      <c r="B154" s="109" t="s">
        <v>26</v>
      </c>
      <c r="C154" s="104">
        <f>SUM(C155:C156)</f>
        <v>423000</v>
      </c>
      <c r="D154" s="104"/>
      <c r="E154" s="104"/>
      <c r="F154" s="104"/>
      <c r="G154" s="104">
        <f>SUM(G155:G156)</f>
        <v>423000</v>
      </c>
      <c r="H154" s="104"/>
      <c r="I154" s="104"/>
      <c r="J154" s="104"/>
      <c r="K154" s="143"/>
      <c r="L154" s="104">
        <v>423000</v>
      </c>
      <c r="M154" s="157"/>
      <c r="N154" s="104">
        <f>SUM(N155:N156)</f>
        <v>423000</v>
      </c>
    </row>
    <row r="155" spans="1:14" ht="26.25" customHeight="1">
      <c r="A155" s="106">
        <v>3212</v>
      </c>
      <c r="B155" s="107" t="s">
        <v>109</v>
      </c>
      <c r="C155" s="105">
        <v>415000</v>
      </c>
      <c r="D155" s="105"/>
      <c r="E155" s="105"/>
      <c r="F155" s="105"/>
      <c r="G155" s="105">
        <v>415000</v>
      </c>
      <c r="H155" s="105"/>
      <c r="I155" s="105"/>
      <c r="J155" s="105"/>
      <c r="K155" s="146"/>
      <c r="L155" s="105">
        <v>415000</v>
      </c>
      <c r="M155" s="159"/>
      <c r="N155" s="105">
        <v>415000</v>
      </c>
    </row>
    <row r="156" spans="1:14" ht="12.75">
      <c r="A156" s="106">
        <v>3213</v>
      </c>
      <c r="B156" s="107" t="s">
        <v>120</v>
      </c>
      <c r="C156" s="105">
        <v>8000</v>
      </c>
      <c r="D156" s="105"/>
      <c r="E156" s="105"/>
      <c r="F156" s="105"/>
      <c r="G156" s="105">
        <v>8000</v>
      </c>
      <c r="H156" s="105"/>
      <c r="I156" s="105"/>
      <c r="J156" s="105"/>
      <c r="K156" s="146"/>
      <c r="L156" s="105">
        <v>8000</v>
      </c>
      <c r="M156" s="159"/>
      <c r="N156" s="105">
        <v>8000</v>
      </c>
    </row>
    <row r="157" spans="1:14" ht="12.75">
      <c r="A157" s="108">
        <v>323</v>
      </c>
      <c r="B157" s="109" t="s">
        <v>28</v>
      </c>
      <c r="C157" s="104">
        <f>SUM(C158)</f>
        <v>7000</v>
      </c>
      <c r="D157" s="104"/>
      <c r="E157" s="104"/>
      <c r="F157" s="104"/>
      <c r="G157" s="104">
        <f>SUM(G158)</f>
        <v>7000</v>
      </c>
      <c r="H157" s="104"/>
      <c r="I157" s="104"/>
      <c r="J157" s="104"/>
      <c r="K157" s="143"/>
      <c r="L157" s="104">
        <v>7000</v>
      </c>
      <c r="M157" s="157"/>
      <c r="N157" s="104">
        <f>SUM(N158)</f>
        <v>7000</v>
      </c>
    </row>
    <row r="158" spans="1:14" ht="12.75">
      <c r="A158" s="106">
        <v>3231</v>
      </c>
      <c r="B158" s="107" t="s">
        <v>121</v>
      </c>
      <c r="C158" s="105">
        <v>7000</v>
      </c>
      <c r="D158" s="105"/>
      <c r="E158" s="105"/>
      <c r="F158" s="105"/>
      <c r="G158" s="105">
        <v>7000</v>
      </c>
      <c r="H158" s="105"/>
      <c r="I158" s="105"/>
      <c r="J158" s="105"/>
      <c r="K158" s="146"/>
      <c r="L158" s="105">
        <v>7000</v>
      </c>
      <c r="M158" s="159"/>
      <c r="N158" s="105">
        <v>7000</v>
      </c>
    </row>
    <row r="159" spans="1:14" ht="12.75">
      <c r="A159" s="106"/>
      <c r="B159" s="107"/>
      <c r="C159" s="105"/>
      <c r="D159" s="105"/>
      <c r="E159" s="105"/>
      <c r="F159" s="105"/>
      <c r="G159" s="105"/>
      <c r="H159" s="105"/>
      <c r="I159" s="105"/>
      <c r="J159" s="105"/>
      <c r="K159" s="146"/>
      <c r="L159" s="105"/>
      <c r="M159" s="159"/>
      <c r="N159" s="105"/>
    </row>
    <row r="160" spans="1:14" s="5" customFormat="1" ht="12.75">
      <c r="A160" s="108">
        <v>424</v>
      </c>
      <c r="B160" s="109" t="s">
        <v>119</v>
      </c>
      <c r="C160" s="104">
        <v>10000</v>
      </c>
      <c r="D160" s="104"/>
      <c r="E160" s="104"/>
      <c r="F160" s="104"/>
      <c r="G160" s="104">
        <v>10000</v>
      </c>
      <c r="H160" s="104"/>
      <c r="I160" s="104"/>
      <c r="J160" s="104"/>
      <c r="K160" s="143"/>
      <c r="L160" s="104">
        <v>10000</v>
      </c>
      <c r="M160" s="157"/>
      <c r="N160" s="104">
        <f>SUM(N161)</f>
        <v>10000</v>
      </c>
    </row>
    <row r="161" spans="1:14" ht="12.75">
      <c r="A161" s="106">
        <v>4241</v>
      </c>
      <c r="B161" s="107" t="s">
        <v>119</v>
      </c>
      <c r="C161" s="105">
        <v>10000</v>
      </c>
      <c r="D161" s="105"/>
      <c r="E161" s="105"/>
      <c r="F161" s="105"/>
      <c r="G161" s="105">
        <v>10000</v>
      </c>
      <c r="H161" s="105"/>
      <c r="I161" s="105"/>
      <c r="J161" s="105"/>
      <c r="K161" s="146"/>
      <c r="L161" s="105">
        <v>10000</v>
      </c>
      <c r="M161" s="159"/>
      <c r="N161" s="105">
        <v>10000</v>
      </c>
    </row>
    <row r="162" spans="1:14" ht="12.75">
      <c r="A162" s="59"/>
      <c r="B162" s="8"/>
      <c r="C162" s="3"/>
      <c r="D162" s="3"/>
      <c r="E162" s="3"/>
      <c r="F162" s="3"/>
      <c r="G162" s="3"/>
      <c r="H162" s="3"/>
      <c r="I162" s="3"/>
      <c r="J162" s="3"/>
      <c r="K162" s="139"/>
      <c r="L162" s="3"/>
      <c r="M162" s="153"/>
      <c r="N162" s="3"/>
    </row>
    <row r="163" spans="1:14" ht="12.75">
      <c r="A163" s="59"/>
      <c r="B163" s="8"/>
      <c r="C163" s="3"/>
      <c r="D163" s="3"/>
      <c r="E163" s="3"/>
      <c r="F163" s="3"/>
      <c r="G163" s="3"/>
      <c r="H163" s="3"/>
      <c r="I163" s="3"/>
      <c r="J163" s="3"/>
      <c r="K163" s="139"/>
      <c r="L163" s="3"/>
      <c r="M163" s="153"/>
      <c r="N163" s="3"/>
    </row>
    <row r="164" spans="1:14" ht="12.75">
      <c r="A164" s="198" t="s">
        <v>144</v>
      </c>
      <c r="B164" s="198"/>
      <c r="C164" s="3"/>
      <c r="D164" s="3"/>
      <c r="E164" s="3"/>
      <c r="F164" s="3"/>
      <c r="G164" s="3"/>
      <c r="H164" s="3"/>
      <c r="I164" s="3"/>
      <c r="J164" s="3"/>
      <c r="K164" s="139"/>
      <c r="L164" s="3" t="s">
        <v>136</v>
      </c>
      <c r="M164" s="153"/>
      <c r="N164" s="3"/>
    </row>
    <row r="165" spans="1:14" ht="12.75">
      <c r="A165" s="59"/>
      <c r="B165" s="8"/>
      <c r="C165" s="3"/>
      <c r="D165" s="3"/>
      <c r="E165" s="3"/>
      <c r="F165" s="3"/>
      <c r="G165" s="3"/>
      <c r="H165" s="3"/>
      <c r="I165" s="3"/>
      <c r="J165" s="3" t="s">
        <v>136</v>
      </c>
      <c r="K165" s="139"/>
      <c r="L165" s="3"/>
      <c r="M165" s="153"/>
      <c r="N165" s="3"/>
    </row>
    <row r="166" spans="1:14" ht="12.75">
      <c r="A166" s="151" t="s">
        <v>140</v>
      </c>
      <c r="B166" s="150"/>
      <c r="C166" s="3"/>
      <c r="D166" s="3"/>
      <c r="E166" s="3"/>
      <c r="F166" s="3"/>
      <c r="G166" s="3"/>
      <c r="H166" s="3"/>
      <c r="I166" s="3"/>
      <c r="J166" s="3"/>
      <c r="K166" s="139"/>
      <c r="L166" s="3" t="s">
        <v>145</v>
      </c>
      <c r="M166" s="153"/>
      <c r="N166" s="3"/>
    </row>
    <row r="167" spans="1:14" ht="12.75">
      <c r="A167" s="151" t="s">
        <v>143</v>
      </c>
      <c r="B167" s="8"/>
      <c r="C167" s="3"/>
      <c r="D167" s="3"/>
      <c r="E167" s="3"/>
      <c r="F167" s="3"/>
      <c r="G167" s="3"/>
      <c r="H167" s="3"/>
      <c r="I167" s="3"/>
      <c r="J167" s="3" t="s">
        <v>137</v>
      </c>
      <c r="K167" s="139"/>
      <c r="L167" s="3"/>
      <c r="M167" s="153"/>
      <c r="N167" s="3"/>
    </row>
    <row r="168" spans="1:14" ht="12.75">
      <c r="A168" s="59"/>
      <c r="B168" s="8"/>
      <c r="C168" s="3"/>
      <c r="D168" s="3"/>
      <c r="E168" s="3"/>
      <c r="F168" s="3"/>
      <c r="G168" s="3"/>
      <c r="H168" s="3"/>
      <c r="I168" s="3"/>
      <c r="J168" s="3"/>
      <c r="K168" s="139"/>
      <c r="L168" s="3"/>
      <c r="M168" s="153"/>
      <c r="N168" s="3"/>
    </row>
    <row r="169" spans="1:14" ht="12.75">
      <c r="A169" s="59"/>
      <c r="B169" s="8"/>
      <c r="C169" s="3"/>
      <c r="D169" s="3"/>
      <c r="E169" s="3"/>
      <c r="F169" s="3"/>
      <c r="G169" s="3"/>
      <c r="H169" s="3"/>
      <c r="I169" s="3"/>
      <c r="J169" s="3"/>
      <c r="K169" s="139"/>
      <c r="L169" s="3"/>
      <c r="M169" s="153"/>
      <c r="N169" s="3"/>
    </row>
  </sheetData>
  <sheetProtection/>
  <mergeCells count="2">
    <mergeCell ref="A1:J1"/>
    <mergeCell ref="A164:B164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 2</cp:lastModifiedBy>
  <cp:lastPrinted>2020-08-24T10:44:57Z</cp:lastPrinted>
  <dcterms:created xsi:type="dcterms:W3CDTF">2013-09-11T11:00:21Z</dcterms:created>
  <dcterms:modified xsi:type="dcterms:W3CDTF">2020-08-24T10:46:47Z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