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IZDATAKA'!$3:$3</definedName>
    <definedName name="_xlnm.Print_Area" localSheetId="0">'OPĆI DIO'!$A$2:$H$25</definedName>
    <definedName name="_xlnm.Print_Area" localSheetId="1">'PLAN PRIHODA'!$A$1:$H$73</definedName>
  </definedNames>
  <calcPr fullCalcOnLoad="1"/>
</workbook>
</file>

<file path=xl/sharedStrings.xml><?xml version="1.0" encoding="utf-8"?>
<sst xmlns="http://schemas.openxmlformats.org/spreadsheetml/2006/main" count="555" uniqueCount="169">
  <si>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</si>
  <si>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</si>
  <si>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</si>
  <si>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</si>
  <si>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</si>
  <si>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</si>
  <si>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</si>
  <si>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</si>
  <si>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</si>
  <si>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</si>
  <si>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</si>
  <si>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</si>
  <si>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</si>
  <si>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</si>
  <si>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</si>
  <si>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</si>
  <si>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</si>
  <si>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</si>
  <si>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</si>
  <si>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</si>
  <si>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</si>
  <si>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</si>
  <si>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</si>
  <si>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</si>
  <si>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</si>
  <si>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</si>
  <si>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</si>
  <si>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</si>
  <si>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</si>
  <si>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</si>
  <si>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</si>
  <si>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</si>
  <si>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</si>
  <si>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</si>
  <si>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</si>
  <si>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</si>
  <si>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</si>
  <si>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</si>
  <si>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</si>
  <si>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</si>
  <si>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</si>
  <si>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</si>
  <si>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</si>
  <si>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</si>
  <si>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</si>
  <si>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</si>
  <si>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OSNOVNO ŠKOLSTVO STANDARD</t>
  </si>
  <si>
    <t>A5050-01</t>
  </si>
  <si>
    <t>DJELATNOST OSNOVNIH ŠKOLA STANDARD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</si>
  <si>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</si>
  <si>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</si>
  <si>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</si>
  <si>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</si>
  <si>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</si>
  <si>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</si>
  <si>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</si>
  <si>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</si>
  <si>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</si>
  <si>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</si>
  <si>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</si>
  <si>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</si>
  <si>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</si>
  <si>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</si>
  <si>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</si>
  <si>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</si>
  <si>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</si>
  <si>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</si>
  <si>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</si>
  <si>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</si>
  <si>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</si>
  <si>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</si>
  <si>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</si>
  <si>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</si>
  <si>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</si>
  <si>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</si>
  <si>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</si>
  <si>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</si>
  <si>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</si>
  <si>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</si>
  <si>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</si>
  <si>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</si>
  <si>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</si>
  <si>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</si>
  <si>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</si>
  <si>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</si>
  <si>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Namirnice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</si>
  <si>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</si>
  <si>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</si>
  <si>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</si>
  <si>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</si>
  <si>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</si>
  <si>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</si>
  <si>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</si>
  <si>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</si>
  <si>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</si>
  <si>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</si>
  <si>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</si>
  <si>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DJELATNOST OSNOVNIH ŠKOLA (PRIHODI ZA POSEBNE NAMJENE</t>
  </si>
  <si>
    <t>RASHODI ZA ZAPOSLENE</t>
  </si>
  <si>
    <t>DOPRINOSI NA PLAĆE</t>
  </si>
  <si>
    <t>Doprinos za osnovno ZO</t>
  </si>
  <si>
    <t>RAZVOJNI PROGRAMI</t>
  </si>
  <si>
    <t>T5070-03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</si>
  <si>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</si>
  <si>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</si>
  <si>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</si>
  <si>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</si>
  <si>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</si>
  <si>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T-5070-04</t>
  </si>
  <si>
    <t>PILOT PROJEKT E-ŠKOLE</t>
  </si>
  <si>
    <t>T5070-05</t>
  </si>
  <si>
    <t>SHEMA ŠKOLSKOG VOĆA</t>
  </si>
  <si>
    <t>T5070-07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</si>
  <si>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</si>
  <si>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</si>
  <si>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</si>
  <si>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</si>
  <si>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</si>
  <si>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</si>
  <si>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</si>
  <si>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Usluge prijevoza natjecanja</t>
  </si>
  <si>
    <t>Rashodi za nabavu neproizvedene dug.imovine</t>
  </si>
  <si>
    <t>Građevinski objekt</t>
  </si>
  <si>
    <t>2023.</t>
  </si>
  <si>
    <t>Ukupno prihodi i primici za 2023.</t>
  </si>
  <si>
    <t>ŠKOLSKA PREHRANA</t>
  </si>
  <si>
    <t>Osobni automobili</t>
  </si>
  <si>
    <t>Sitni inventar</t>
  </si>
  <si>
    <t>Otplata gl.zajmova nefin.inst-leazing kuće</t>
  </si>
  <si>
    <t>Dodatna ulagaanja na građ.objektima</t>
  </si>
  <si>
    <t>Dodatna ulaganja na građ.objektima</t>
  </si>
  <si>
    <t>Dodatna ulaganja građevinski objekti</t>
  </si>
  <si>
    <t>Usluge tekućeg i invest održavanja</t>
  </si>
  <si>
    <t>Ravnateljica škole</t>
  </si>
  <si>
    <t>Jasminka Devčić,prof.</t>
  </si>
  <si>
    <t>Jasminka Devčić, prof.</t>
  </si>
  <si>
    <t xml:space="preserve"> </t>
  </si>
  <si>
    <t>Jasminka Devčić.prof.</t>
  </si>
  <si>
    <t xml:space="preserve"> PLAN ZA 2022.</t>
  </si>
  <si>
    <t xml:space="preserve"> PLAN ZA 2023.</t>
  </si>
  <si>
    <t xml:space="preserve"> PLAN ZA 2024.</t>
  </si>
  <si>
    <t>2024.</t>
  </si>
  <si>
    <t>Ukupno prihodi i primici za 2024.</t>
  </si>
  <si>
    <t>Projekcija plana
za 2023.</t>
  </si>
  <si>
    <t>Projekcija plana 
za 2024.</t>
  </si>
  <si>
    <t xml:space="preserve">Ostali nesp.rashodi </t>
  </si>
  <si>
    <t>Novč.nakn.zbog nezapoš. Invalida</t>
  </si>
  <si>
    <t>Udžbenici</t>
  </si>
  <si>
    <t xml:space="preserve">Knjige </t>
  </si>
  <si>
    <t>Intellektualne usluge</t>
  </si>
  <si>
    <t>Materijalni rashodi "Zdrav obrok 2"</t>
  </si>
  <si>
    <t>Materijal i sirovine  "Zdrav obrok 2"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</si>
  <si>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</si>
  <si>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Rashodi za dodatna ulaganja na nefin.imovini</t>
  </si>
  <si>
    <t>Dod. Ulaganja na građ.objektima</t>
  </si>
  <si>
    <t>RAVNATELJICA</t>
  </si>
  <si>
    <t xml:space="preserve">  PLAN RASHODA I IZDATAKA</t>
  </si>
  <si>
    <t xml:space="preserve"> PLAN RASHODA I IZDATAKA</t>
  </si>
  <si>
    <t xml:space="preserve"> PLAN PRIHODA I PRIMITAKA</t>
  </si>
  <si>
    <r>
      <t xml:space="preserve">FINANCIJSKI  PLAN </t>
    </r>
    <r>
      <rPr>
        <b/>
        <u val="single"/>
        <sz val="14"/>
        <color indexed="8"/>
        <rFont val="Arial"/>
        <family val="2"/>
      </rPr>
      <t>OSNOVNE ŠKOLE ZRINSKIH I FRANKOPANA OTOČAC</t>
    </r>
    <r>
      <rPr>
        <b/>
        <sz val="14"/>
        <color indexed="8"/>
        <rFont val="Arial"/>
        <family val="2"/>
      </rPr>
      <t>) ZA 2022. I                                                                                                                                                PROJEKCIJA PLANA ZA  2023. I 2024. GODINU</t>
    </r>
  </si>
  <si>
    <t>PLAN  
za 2022.</t>
  </si>
  <si>
    <t>PLAN
za 2023.</t>
  </si>
  <si>
    <t>PLAN 
za 2024.</t>
  </si>
  <si>
    <t>Plan 
za 2022.</t>
  </si>
  <si>
    <t xml:space="preserve">        RAVNATELJICA</t>
  </si>
  <si>
    <t>KLASA: 400-02/21-01/01</t>
  </si>
  <si>
    <t>URBR:   2125/21-01-21-07</t>
  </si>
  <si>
    <t>U Otočcu, 23.12.2021                                                                                                                                                     Jasminka Devčić,prof.</t>
  </si>
  <si>
    <t xml:space="preserve">         Jasminka Devčić,prof.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</si>
</sst>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48" borderId="20" xfId="0" applyFont="1" applyFill="1" applyBorder="1" applyAlignment="1">
      <alignment horizontal="left"/>
    </xf>
    <xf numFmtId="0" fontId="21" fillId="48" borderId="19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/>
      <protection/>
    </xf>
    <xf numFmtId="0" fontId="42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8" fillId="0" borderId="17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Alignment="1">
      <alignment/>
    </xf>
    <xf numFmtId="4" fontId="22" fillId="0" borderId="25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Border="1" applyAlignment="1" quotePrefix="1">
      <alignment horizontal="left" vertical="center" wrapText="1"/>
    </xf>
    <xf numFmtId="4" fontId="21" fillId="0" borderId="35" xfId="0" applyNumberFormat="1" applyFont="1" applyBorder="1" applyAlignment="1">
      <alignment horizontal="center" wrapText="1"/>
    </xf>
    <xf numFmtId="4" fontId="21" fillId="0" borderId="27" xfId="0" applyNumberFormat="1" applyFont="1" applyBorder="1" applyAlignment="1">
      <alignment horizontal="center" wrapText="1"/>
    </xf>
    <xf numFmtId="4" fontId="21" fillId="0" borderId="37" xfId="0" applyNumberFormat="1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 applyProtection="1" quotePrefix="1">
      <alignment horizontal="center" vertical="center"/>
      <protection/>
    </xf>
    <xf numFmtId="4" fontId="29" fillId="0" borderId="19" xfId="0" applyNumberFormat="1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 applyProtection="1" quotePrefix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35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7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 quotePrefix="1">
      <alignment horizontal="left" vertical="center"/>
    </xf>
    <xf numFmtId="4" fontId="28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29" fillId="0" borderId="0" xfId="0" applyNumberFormat="1" applyFont="1" applyBorder="1" applyAlignment="1" quotePrefix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4" fontId="32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 quotePrefix="1">
      <alignment horizontal="left" vertical="center"/>
      <protection/>
    </xf>
    <xf numFmtId="4" fontId="25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left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34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 horizontal="right"/>
    </xf>
    <xf numFmtId="4" fontId="22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2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4" fontId="21" fillId="0" borderId="37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6" fillId="0" borderId="24" xfId="0" applyNumberFormat="1" applyFont="1" applyFill="1" applyBorder="1" applyAlignment="1" applyProtection="1">
      <alignment horizontal="center" vertical="center"/>
      <protection/>
    </xf>
    <xf numFmtId="4" fontId="26" fillId="34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33" fillId="0" borderId="17" xfId="0" applyNumberFormat="1" applyFont="1" applyFill="1" applyBorder="1" applyAlignment="1" applyProtection="1">
      <alignment/>
      <protection/>
    </xf>
    <xf numFmtId="4" fontId="38" fillId="0" borderId="17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33" fillId="0" borderId="17" xfId="0" applyNumberFormat="1" applyFont="1" applyFill="1" applyBorder="1" applyAlignment="1" applyProtection="1" quotePrefix="1">
      <alignment/>
      <protection/>
    </xf>
    <xf numFmtId="4" fontId="23" fillId="34" borderId="17" xfId="0" applyNumberFormat="1" applyFont="1" applyFill="1" applyBorder="1" applyAlignment="1" applyProtection="1">
      <alignment/>
      <protection/>
    </xf>
    <xf numFmtId="4" fontId="43" fillId="0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 horizontal="center" wrapText="1"/>
      <protection/>
    </xf>
    <xf numFmtId="4" fontId="33" fillId="48" borderId="17" xfId="0" applyNumberFormat="1" applyFont="1" applyFill="1" applyBorder="1" applyAlignment="1">
      <alignment horizontal="right"/>
    </xf>
    <xf numFmtId="4" fontId="33" fillId="0" borderId="17" xfId="0" applyNumberFormat="1" applyFont="1" applyFill="1" applyBorder="1" applyAlignment="1">
      <alignment horizontal="right"/>
    </xf>
    <xf numFmtId="4" fontId="33" fillId="0" borderId="17" xfId="0" applyNumberFormat="1" applyFont="1" applyBorder="1" applyAlignment="1">
      <alignment horizontal="right"/>
    </xf>
    <xf numFmtId="4" fontId="33" fillId="48" borderId="17" xfId="0" applyNumberFormat="1" applyFont="1" applyFill="1" applyBorder="1" applyAlignment="1" applyProtection="1">
      <alignment horizontal="right" wrapText="1"/>
      <protection/>
    </xf>
    <xf numFmtId="4" fontId="33" fillId="49" borderId="20" xfId="0" applyNumberFormat="1" applyFont="1" applyFill="1" applyBorder="1" applyAlignment="1" quotePrefix="1">
      <alignment horizontal="right"/>
    </xf>
    <xf numFmtId="4" fontId="33" fillId="48" borderId="20" xfId="0" applyNumberFormat="1" applyFont="1" applyFill="1" applyBorder="1" applyAlignment="1" quotePrefix="1">
      <alignment horizontal="right"/>
    </xf>
    <xf numFmtId="4" fontId="26" fillId="0" borderId="17" xfId="0" applyNumberFormat="1" applyFont="1" applyFill="1" applyBorder="1" applyAlignment="1" applyProtection="1">
      <alignment horizontal="center" vertical="center" wrapText="1"/>
      <protection/>
    </xf>
    <xf numFmtId="4" fontId="33" fillId="49" borderId="17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4" fontId="33" fillId="0" borderId="0" xfId="0" applyNumberFormat="1" applyFont="1" applyBorder="1" applyAlignment="1">
      <alignment horizontal="right"/>
    </xf>
    <xf numFmtId="4" fontId="33" fillId="0" borderId="0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 horizontal="left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48" borderId="20" xfId="0" applyNumberFormat="1" applyFont="1" applyFill="1" applyBorder="1" applyAlignment="1" applyProtection="1" quotePrefix="1">
      <alignment horizontal="left" wrapText="1"/>
      <protection/>
    </xf>
    <xf numFmtId="0" fontId="37" fillId="48" borderId="1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3" fillId="49" borderId="20" xfId="0" applyNumberFormat="1" applyFont="1" applyFill="1" applyBorder="1" applyAlignment="1" applyProtection="1">
      <alignment horizontal="left" wrapText="1"/>
      <protection/>
    </xf>
    <xf numFmtId="0" fontId="33" fillId="49" borderId="19" xfId="0" applyNumberFormat="1" applyFont="1" applyFill="1" applyBorder="1" applyAlignment="1" applyProtection="1">
      <alignment horizontal="left" wrapText="1"/>
      <protection/>
    </xf>
    <xf numFmtId="0" fontId="33" fillId="49" borderId="59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48" borderId="20" xfId="0" applyNumberFormat="1" applyFont="1" applyFill="1" applyBorder="1" applyAlignment="1" applyProtection="1">
      <alignment horizontal="left" wrapText="1"/>
      <protection/>
    </xf>
    <xf numFmtId="0" fontId="21" fillId="48" borderId="19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9" xfId="0" applyNumberFormat="1" applyFont="1" applyFill="1" applyBorder="1" applyAlignment="1" applyProtection="1">
      <alignment horizontal="left" wrapText="1"/>
      <protection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4" fontId="22" fillId="0" borderId="60" xfId="0" applyNumberFormat="1" applyFont="1" applyBorder="1" applyAlignment="1">
      <alignment horizontal="left"/>
    </xf>
    <xf numFmtId="4" fontId="22" fillId="0" borderId="61" xfId="0" applyNumberFormat="1" applyFont="1" applyBorder="1" applyAlignment="1">
      <alignment horizontal="left"/>
    </xf>
    <xf numFmtId="4" fontId="22" fillId="0" borderId="62" xfId="0" applyNumberFormat="1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 horizontal="left" vertical="center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1</xdr:col>
      <xdr:colOff>0</xdr:colOff>
      <xdr:row>58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906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19050</xdr:rowOff>
    </xdr:from>
    <xdr:to>
      <xdr:col>0</xdr:col>
      <xdr:colOff>1057275</xdr:colOff>
      <xdr:row>58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906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7"/>
  <sheetViews>
    <sheetView view="pageBreakPreview" zoomScale="120" zoomScaleSheetLayoutView="120" zoomScalePageLayoutView="0" workbookViewId="0" topLeftCell="A19">
      <selection activeCell="G18" sqref="G18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5" customWidth="1"/>
    <col min="5" max="5" width="44.7109375" style="2" customWidth="1"/>
    <col min="6" max="6" width="15.8515625" style="99" bestFit="1" customWidth="1"/>
    <col min="7" max="7" width="17.28125" style="99" customWidth="1"/>
    <col min="8" max="8" width="35.8515625" style="99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91"/>
      <c r="B2" s="191"/>
      <c r="C2" s="191"/>
      <c r="D2" s="191"/>
      <c r="E2" s="191"/>
      <c r="F2" s="191"/>
      <c r="G2" s="191"/>
      <c r="H2" s="191"/>
    </row>
    <row r="3" spans="1:8" ht="48" customHeight="1">
      <c r="A3" s="192" t="s">
        <v>159</v>
      </c>
      <c r="B3" s="192"/>
      <c r="C3" s="192"/>
      <c r="D3" s="192"/>
      <c r="E3" s="192"/>
      <c r="F3" s="192"/>
      <c r="G3" s="192"/>
      <c r="H3" s="192"/>
    </row>
    <row r="4" spans="1:8" s="16" customFormat="1" ht="26.25" customHeight="1">
      <c r="A4" s="192" t="s">
        <v>31</v>
      </c>
      <c r="B4" s="192"/>
      <c r="C4" s="192"/>
      <c r="D4" s="192"/>
      <c r="E4" s="192"/>
      <c r="F4" s="192"/>
      <c r="G4" s="193"/>
      <c r="H4" s="193"/>
    </row>
    <row r="5" spans="1:5" ht="15.75" customHeight="1">
      <c r="A5" s="17"/>
      <c r="B5" s="18"/>
      <c r="C5" s="18"/>
      <c r="D5" s="18"/>
      <c r="E5" s="18"/>
    </row>
    <row r="6" spans="1:9" ht="27.75" customHeight="1">
      <c r="A6" s="19"/>
      <c r="B6" s="20"/>
      <c r="C6" s="20"/>
      <c r="D6" s="21"/>
      <c r="E6" s="22"/>
      <c r="F6" s="154" t="s">
        <v>160</v>
      </c>
      <c r="G6" s="154" t="s">
        <v>161</v>
      </c>
      <c r="H6" s="161" t="s">
        <v>162</v>
      </c>
      <c r="I6" s="23"/>
    </row>
    <row r="7" spans="1:9" ht="27.75" customHeight="1">
      <c r="A7" s="194" t="s">
        <v>32</v>
      </c>
      <c r="B7" s="179"/>
      <c r="C7" s="179"/>
      <c r="D7" s="179"/>
      <c r="E7" s="195"/>
      <c r="F7" s="155">
        <f>+F8+F9</f>
        <v>18952586.24</v>
      </c>
      <c r="G7" s="155">
        <f>+G8+G9</f>
        <v>18952586.24</v>
      </c>
      <c r="H7" s="155">
        <f>+H8+H9</f>
        <v>18952586.24</v>
      </c>
      <c r="I7" s="32"/>
    </row>
    <row r="8" spans="1:8" ht="22.5" customHeight="1">
      <c r="A8" s="176" t="s">
        <v>0</v>
      </c>
      <c r="B8" s="177"/>
      <c r="C8" s="177"/>
      <c r="D8" s="177"/>
      <c r="E8" s="184"/>
      <c r="F8" s="156">
        <v>18948086.24</v>
      </c>
      <c r="G8" s="156">
        <v>18948086.24</v>
      </c>
      <c r="H8" s="156">
        <v>18948086.24</v>
      </c>
    </row>
    <row r="9" spans="1:8" ht="22.5" customHeight="1">
      <c r="A9" s="183" t="s">
        <v>34</v>
      </c>
      <c r="B9" s="184"/>
      <c r="C9" s="184"/>
      <c r="D9" s="184"/>
      <c r="E9" s="184"/>
      <c r="F9" s="156">
        <v>4500</v>
      </c>
      <c r="G9" s="156">
        <v>4500</v>
      </c>
      <c r="H9" s="156">
        <v>4500</v>
      </c>
    </row>
    <row r="10" spans="1:8" ht="22.5" customHeight="1">
      <c r="A10" s="33" t="s">
        <v>33</v>
      </c>
      <c r="B10" s="34"/>
      <c r="C10" s="34"/>
      <c r="D10" s="34"/>
      <c r="E10" s="34"/>
      <c r="F10" s="155">
        <f>+F11+F12</f>
        <v>18952586.24</v>
      </c>
      <c r="G10" s="155">
        <f>+G11+G12</f>
        <v>18952586.24</v>
      </c>
      <c r="H10" s="155">
        <f>+H11+H12</f>
        <v>18952586.24</v>
      </c>
    </row>
    <row r="11" spans="1:10" ht="22.5" customHeight="1">
      <c r="A11" s="185" t="s">
        <v>1</v>
      </c>
      <c r="B11" s="177"/>
      <c r="C11" s="177"/>
      <c r="D11" s="177"/>
      <c r="E11" s="186"/>
      <c r="F11" s="156">
        <v>18592586.24</v>
      </c>
      <c r="G11" s="156">
        <v>18592586.24</v>
      </c>
      <c r="H11" s="156">
        <v>18592586.24</v>
      </c>
      <c r="I11" s="11"/>
      <c r="J11" s="11"/>
    </row>
    <row r="12" spans="1:10" ht="22.5" customHeight="1">
      <c r="A12" s="187" t="s">
        <v>36</v>
      </c>
      <c r="B12" s="184"/>
      <c r="C12" s="184"/>
      <c r="D12" s="184"/>
      <c r="E12" s="184"/>
      <c r="F12" s="157">
        <v>360000</v>
      </c>
      <c r="G12" s="157">
        <v>360000</v>
      </c>
      <c r="H12" s="157">
        <v>360000</v>
      </c>
      <c r="I12" s="11"/>
      <c r="J12" s="11"/>
    </row>
    <row r="13" spans="1:10" ht="22.5" customHeight="1">
      <c r="A13" s="178" t="s">
        <v>2</v>
      </c>
      <c r="B13" s="179"/>
      <c r="C13" s="179"/>
      <c r="D13" s="179"/>
      <c r="E13" s="179"/>
      <c r="F13" s="158">
        <f>+F7-F10</f>
        <v>0</v>
      </c>
      <c r="G13" s="158">
        <f>+G7-G10</f>
        <v>0</v>
      </c>
      <c r="H13" s="158">
        <f>+H7-H10</f>
        <v>0</v>
      </c>
      <c r="J13" s="11"/>
    </row>
    <row r="14" spans="1:10" ht="27.75" customHeight="1">
      <c r="A14" s="19"/>
      <c r="B14" s="20"/>
      <c r="C14" s="20"/>
      <c r="D14" s="21"/>
      <c r="E14" s="22"/>
      <c r="F14" s="154" t="s">
        <v>163</v>
      </c>
      <c r="G14" s="154" t="s">
        <v>143</v>
      </c>
      <c r="H14" s="161" t="s">
        <v>144</v>
      </c>
      <c r="J14" s="11"/>
    </row>
    <row r="15" spans="1:10" ht="30.75" customHeight="1">
      <c r="A15" s="188" t="s">
        <v>37</v>
      </c>
      <c r="B15" s="189"/>
      <c r="C15" s="189"/>
      <c r="D15" s="189"/>
      <c r="E15" s="190"/>
      <c r="F15" s="159"/>
      <c r="G15" s="159"/>
      <c r="H15" s="162"/>
      <c r="J15" s="11"/>
    </row>
    <row r="16" spans="1:10" ht="34.5" customHeight="1">
      <c r="A16" s="196" t="s">
        <v>38</v>
      </c>
      <c r="B16" s="197"/>
      <c r="C16" s="197"/>
      <c r="D16" s="197"/>
      <c r="E16" s="198"/>
      <c r="F16" s="160"/>
      <c r="G16" s="160"/>
      <c r="H16" s="158"/>
      <c r="J16" s="11"/>
    </row>
    <row r="17" spans="1:11" s="13" customFormat="1" ht="27.75" customHeight="1">
      <c r="A17" s="19"/>
      <c r="B17" s="20"/>
      <c r="C17" s="20"/>
      <c r="D17" s="21"/>
      <c r="E17" s="22"/>
      <c r="F17" s="154" t="s">
        <v>163</v>
      </c>
      <c r="G17" s="154" t="s">
        <v>143</v>
      </c>
      <c r="H17" s="161" t="s">
        <v>144</v>
      </c>
      <c r="J17" s="35"/>
      <c r="K17" s="35"/>
    </row>
    <row r="18" spans="1:10" s="13" customFormat="1" ht="22.5" customHeight="1">
      <c r="A18" s="176" t="s">
        <v>3</v>
      </c>
      <c r="B18" s="177"/>
      <c r="C18" s="177"/>
      <c r="D18" s="177"/>
      <c r="E18" s="177"/>
      <c r="F18" s="157"/>
      <c r="G18" s="157"/>
      <c r="H18" s="157"/>
      <c r="J18" s="35"/>
    </row>
    <row r="19" spans="1:8" s="13" customFormat="1" ht="33.75" customHeight="1">
      <c r="A19" s="176" t="s">
        <v>4</v>
      </c>
      <c r="B19" s="177"/>
      <c r="C19" s="177"/>
      <c r="D19" s="177"/>
      <c r="E19" s="177"/>
      <c r="F19" s="157"/>
      <c r="G19" s="157"/>
      <c r="H19" s="157"/>
    </row>
    <row r="20" spans="1:11" s="13" customFormat="1" ht="22.5" customHeight="1">
      <c r="A20" s="178" t="s">
        <v>5</v>
      </c>
      <c r="B20" s="179"/>
      <c r="C20" s="179"/>
      <c r="D20" s="179"/>
      <c r="E20" s="179"/>
      <c r="F20" s="155">
        <f>F18-F19</f>
        <v>0</v>
      </c>
      <c r="G20" s="155">
        <f>G18-G19</f>
        <v>0</v>
      </c>
      <c r="H20" s="155">
        <f>H18-H19</f>
        <v>0</v>
      </c>
      <c r="J20" s="36"/>
      <c r="K20" s="35"/>
    </row>
    <row r="21" spans="1:8" s="13" customFormat="1" ht="25.5" customHeight="1">
      <c r="A21" s="180"/>
      <c r="B21" s="181"/>
      <c r="C21" s="181"/>
      <c r="D21" s="181"/>
      <c r="E21" s="181"/>
      <c r="F21" s="182"/>
      <c r="G21" s="182"/>
      <c r="H21" s="182"/>
    </row>
    <row r="22" spans="1:8" s="13" customFormat="1" ht="22.5" customHeight="1">
      <c r="A22" s="185" t="s">
        <v>6</v>
      </c>
      <c r="B22" s="177"/>
      <c r="C22" s="177"/>
      <c r="D22" s="177"/>
      <c r="E22" s="177"/>
      <c r="F22" s="157">
        <f>IF((F13+F16+F20)&lt;&gt;0,"NESLAGANJE ZBROJA",(F13+F16+F20))</f>
        <v>0</v>
      </c>
      <c r="G22" s="157">
        <f>IF((G13+G16+G20)&lt;&gt;0,"NESLAGANJE ZBROJA",(G13+G16+G20))</f>
        <v>0</v>
      </c>
      <c r="H22" s="157">
        <f>IF((H13+H16+H20)&lt;&gt;0,"NESLAGANJE ZBROJA",(H13+H16+H20))</f>
        <v>0</v>
      </c>
    </row>
    <row r="23" spans="1:8" s="13" customFormat="1" ht="22.5" customHeight="1">
      <c r="A23" s="165"/>
      <c r="B23" s="166"/>
      <c r="C23" s="166"/>
      <c r="D23" s="166"/>
      <c r="E23" s="166"/>
      <c r="F23" s="167" t="s">
        <v>136</v>
      </c>
      <c r="G23" s="168" t="s">
        <v>133</v>
      </c>
      <c r="H23" s="167"/>
    </row>
    <row r="24" spans="1:8" s="13" customFormat="1" ht="18" customHeight="1">
      <c r="A24" s="24"/>
      <c r="B24" s="18"/>
      <c r="C24" s="18"/>
      <c r="D24" s="18"/>
      <c r="E24" s="18"/>
      <c r="F24" s="123"/>
      <c r="G24" s="123" t="s">
        <v>135</v>
      </c>
      <c r="H24" s="123"/>
    </row>
    <row r="25" spans="1:8" ht="42" customHeight="1">
      <c r="A25" s="174" t="s">
        <v>39</v>
      </c>
      <c r="B25" s="175"/>
      <c r="C25" s="175"/>
      <c r="D25" s="175"/>
      <c r="E25" s="175"/>
      <c r="F25" s="175"/>
      <c r="G25" s="175"/>
      <c r="H25" s="175"/>
    </row>
    <row r="26" ht="12.75">
      <c r="E26" s="37"/>
    </row>
    <row r="32" spans="5:8" ht="12.75">
      <c r="E32" s="38"/>
      <c r="F32" s="115"/>
      <c r="G32" s="115"/>
      <c r="H32" s="115"/>
    </row>
    <row r="33" ht="12.75">
      <c r="E33" s="38"/>
    </row>
    <row r="34" ht="12.75">
      <c r="E34" s="38"/>
    </row>
    <row r="35" ht="12.75">
      <c r="E35" s="38"/>
    </row>
    <row r="36" ht="12.75">
      <c r="E36" s="38"/>
    </row>
    <row r="37" ht="12.75">
      <c r="E37" s="38"/>
    </row>
  </sheetData>
  <sheetProtection/>
  <mergeCells count="17">
    <mergeCell ref="A22:E22"/>
    <mergeCell ref="A2:H2"/>
    <mergeCell ref="A3:H3"/>
    <mergeCell ref="A4:H4"/>
    <mergeCell ref="A7:E7"/>
    <mergeCell ref="A8:E8"/>
    <mergeCell ref="A16:E16"/>
    <mergeCell ref="A25:H25"/>
    <mergeCell ref="A18:E18"/>
    <mergeCell ref="A19:E19"/>
    <mergeCell ref="A20:E20"/>
    <mergeCell ref="A21:H21"/>
    <mergeCell ref="A9:E9"/>
    <mergeCell ref="A11:E11"/>
    <mergeCell ref="A12:E12"/>
    <mergeCell ref="A13:E13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8"/>
  <sheetViews>
    <sheetView view="pageBreakPreview" zoomScaleSheetLayoutView="100" zoomScalePageLayoutView="0" workbookViewId="0" topLeftCell="A52">
      <selection activeCell="I62" sqref="I62"/>
    </sheetView>
  </sheetViews>
  <sheetFormatPr defaultColWidth="11.421875" defaultRowHeight="12.75"/>
  <cols>
    <col min="1" max="1" width="16.00390625" style="8" customWidth="1"/>
    <col min="2" max="3" width="17.57421875" style="79" customWidth="1"/>
    <col min="4" max="4" width="17.57421875" style="96" customWidth="1"/>
    <col min="5" max="5" width="17.57421875" style="99" customWidth="1"/>
    <col min="6" max="6" width="17.57421875" style="2" customWidth="1"/>
    <col min="7" max="8" width="17.57421875" style="99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208" t="s">
        <v>158</v>
      </c>
      <c r="B1" s="208"/>
      <c r="C1" s="208"/>
      <c r="D1" s="208"/>
      <c r="E1" s="208"/>
      <c r="F1" s="208"/>
      <c r="G1" s="208"/>
      <c r="H1" s="208"/>
    </row>
    <row r="2" spans="1:8" s="1" customFormat="1" ht="13.5" thickBot="1">
      <c r="A2" s="6"/>
      <c r="B2" s="69"/>
      <c r="C2" s="69"/>
      <c r="D2" s="69"/>
      <c r="E2" s="69"/>
      <c r="G2" s="69"/>
      <c r="H2" s="124" t="s">
        <v>7</v>
      </c>
    </row>
    <row r="3" spans="1:8" s="1" customFormat="1" ht="26.25" customHeight="1" thickBot="1">
      <c r="A3" s="28" t="s">
        <v>8</v>
      </c>
      <c r="B3" s="201" t="s">
        <v>40</v>
      </c>
      <c r="C3" s="202"/>
      <c r="D3" s="202"/>
      <c r="E3" s="202"/>
      <c r="F3" s="202"/>
      <c r="G3" s="202"/>
      <c r="H3" s="203"/>
    </row>
    <row r="4" spans="1:8" s="1" customFormat="1" ht="90" thickBot="1">
      <c r="A4" s="29" t="s">
        <v>44</v>
      </c>
      <c r="B4" s="133" t="s">
        <v>9</v>
      </c>
      <c r="C4" s="70" t="s">
        <v>10</v>
      </c>
      <c r="D4" s="70" t="s">
        <v>11</v>
      </c>
      <c r="E4" s="97" t="s">
        <v>12</v>
      </c>
      <c r="F4" s="40" t="s">
        <v>13</v>
      </c>
      <c r="G4" s="70" t="s">
        <v>35</v>
      </c>
      <c r="H4" s="125" t="s">
        <v>15</v>
      </c>
    </row>
    <row r="5" spans="1:8" s="1" customFormat="1" ht="12.75" customHeight="1" thickBot="1">
      <c r="A5" s="59"/>
      <c r="B5" s="134"/>
      <c r="C5" s="71"/>
      <c r="D5" s="82"/>
      <c r="E5" s="98"/>
      <c r="F5" s="60"/>
      <c r="G5" s="117"/>
      <c r="H5" s="126"/>
    </row>
    <row r="6" spans="1:8" s="1" customFormat="1" ht="12.75" customHeight="1">
      <c r="A6" s="42">
        <v>6361</v>
      </c>
      <c r="B6" s="135"/>
      <c r="C6" s="72"/>
      <c r="D6" s="83"/>
      <c r="E6" s="99">
        <v>14902299.49</v>
      </c>
      <c r="F6" s="43"/>
      <c r="G6" s="118"/>
      <c r="H6" s="127"/>
    </row>
    <row r="7" spans="1:8" s="1" customFormat="1" ht="12.75" customHeight="1">
      <c r="A7" s="61">
        <v>6393</v>
      </c>
      <c r="B7" s="136"/>
      <c r="C7" s="73"/>
      <c r="D7" s="84"/>
      <c r="E7" s="141">
        <v>424802.42</v>
      </c>
      <c r="F7" s="62"/>
      <c r="G7" s="119"/>
      <c r="H7" s="128"/>
    </row>
    <row r="8" spans="1:8" s="1" customFormat="1" ht="12.75" customHeight="1">
      <c r="A8" s="61">
        <v>651</v>
      </c>
      <c r="B8" s="136"/>
      <c r="C8" s="73"/>
      <c r="D8" s="84"/>
      <c r="E8" s="100"/>
      <c r="F8" s="62"/>
      <c r="G8" s="119"/>
      <c r="H8" s="128"/>
    </row>
    <row r="9" spans="1:8" s="1" customFormat="1" ht="12.75">
      <c r="A9" s="44">
        <v>6526</v>
      </c>
      <c r="B9" s="137"/>
      <c r="C9" s="74"/>
      <c r="D9" s="85">
        <v>165007.22</v>
      </c>
      <c r="E9" s="74"/>
      <c r="F9" s="45"/>
      <c r="G9" s="120"/>
      <c r="H9" s="129"/>
    </row>
    <row r="10" spans="1:8" s="1" customFormat="1" ht="12.75">
      <c r="A10" s="44">
        <v>653</v>
      </c>
      <c r="B10" s="137"/>
      <c r="C10" s="74"/>
      <c r="D10" s="74"/>
      <c r="E10" s="74"/>
      <c r="F10" s="45"/>
      <c r="G10" s="120"/>
      <c r="H10" s="129"/>
    </row>
    <row r="11" spans="1:8" s="1" customFormat="1" ht="12.75">
      <c r="A11" s="44">
        <v>6615</v>
      </c>
      <c r="B11" s="137"/>
      <c r="C11" s="74">
        <v>16000</v>
      </c>
      <c r="D11" s="74"/>
      <c r="E11" s="74"/>
      <c r="F11" s="45"/>
      <c r="G11" s="120"/>
      <c r="H11" s="129"/>
    </row>
    <row r="12" spans="1:8" s="1" customFormat="1" ht="12.75">
      <c r="A12" s="44">
        <v>663</v>
      </c>
      <c r="B12" s="137"/>
      <c r="C12" s="74"/>
      <c r="D12" s="74"/>
      <c r="E12" s="74"/>
      <c r="F12" s="45"/>
      <c r="G12" s="120"/>
      <c r="H12" s="129"/>
    </row>
    <row r="13" spans="1:8" s="1" customFormat="1" ht="12.75">
      <c r="A13" s="44">
        <v>6711</v>
      </c>
      <c r="B13" s="137">
        <v>3424984.33</v>
      </c>
      <c r="C13" s="74"/>
      <c r="D13" s="74"/>
      <c r="E13" s="74"/>
      <c r="F13" s="45"/>
      <c r="G13" s="120"/>
      <c r="H13" s="129"/>
    </row>
    <row r="14" spans="1:8" s="1" customFormat="1" ht="12.75">
      <c r="A14" s="44">
        <v>6712</v>
      </c>
      <c r="B14" s="137"/>
      <c r="C14" s="74"/>
      <c r="D14" s="74"/>
      <c r="E14" s="74"/>
      <c r="F14" s="45"/>
      <c r="G14" s="120"/>
      <c r="H14" s="129"/>
    </row>
    <row r="15" spans="1:8" s="1" customFormat="1" ht="12.75">
      <c r="A15" s="44">
        <v>673</v>
      </c>
      <c r="B15" s="137"/>
      <c r="C15" s="74"/>
      <c r="D15" s="74"/>
      <c r="E15" s="74"/>
      <c r="F15" s="45"/>
      <c r="G15" s="120"/>
      <c r="H15" s="129"/>
    </row>
    <row r="16" spans="1:8" s="1" customFormat="1" ht="12.75">
      <c r="A16" s="44">
        <v>721</v>
      </c>
      <c r="B16" s="137"/>
      <c r="C16" s="74"/>
      <c r="D16" s="74"/>
      <c r="E16" s="74"/>
      <c r="F16" s="45"/>
      <c r="G16" s="120">
        <v>4500</v>
      </c>
      <c r="H16" s="129"/>
    </row>
    <row r="17" spans="1:8" s="1" customFormat="1" ht="12.75">
      <c r="A17" s="44">
        <v>8445</v>
      </c>
      <c r="B17" s="137"/>
      <c r="C17" s="74"/>
      <c r="D17" s="74"/>
      <c r="E17" s="74"/>
      <c r="F17" s="45"/>
      <c r="G17" s="120"/>
      <c r="H17" s="129">
        <v>14992.78</v>
      </c>
    </row>
    <row r="18" spans="1:8" s="1" customFormat="1" ht="12.75">
      <c r="A18" s="44">
        <v>922</v>
      </c>
      <c r="B18" s="137"/>
      <c r="C18" s="74"/>
      <c r="D18" s="74"/>
      <c r="E18" s="74"/>
      <c r="F18" s="45"/>
      <c r="G18" s="120"/>
      <c r="H18" s="129"/>
    </row>
    <row r="19" spans="1:8" s="1" customFormat="1" ht="12.75">
      <c r="A19" s="49"/>
      <c r="B19" s="138"/>
      <c r="C19" s="75"/>
      <c r="D19" s="75"/>
      <c r="E19" s="75"/>
      <c r="F19" s="50"/>
      <c r="G19" s="121"/>
      <c r="H19" s="130"/>
    </row>
    <row r="20" spans="1:8" s="1" customFormat="1" ht="12.75">
      <c r="A20" s="49"/>
      <c r="B20" s="138"/>
      <c r="C20" s="75"/>
      <c r="D20" s="75"/>
      <c r="E20" s="75"/>
      <c r="F20" s="50"/>
      <c r="G20" s="121"/>
      <c r="H20" s="130"/>
    </row>
    <row r="21" spans="1:8" s="1" customFormat="1" ht="13.5" thickBot="1">
      <c r="A21" s="46"/>
      <c r="B21" s="139"/>
      <c r="C21" s="76"/>
      <c r="D21" s="76"/>
      <c r="E21" s="76"/>
      <c r="F21" s="47"/>
      <c r="G21" s="122"/>
      <c r="H21" s="131"/>
    </row>
    <row r="22" spans="1:8" s="1" customFormat="1" ht="30" customHeight="1" thickBot="1">
      <c r="A22" s="7" t="s">
        <v>16</v>
      </c>
      <c r="B22" s="140">
        <f>SUM(B13:B21)</f>
        <v>3424984.33</v>
      </c>
      <c r="C22" s="77">
        <f>SUM(C11:C21)</f>
        <v>16000</v>
      </c>
      <c r="D22" s="77">
        <f>SUM(D6:D21)</f>
        <v>165007.22</v>
      </c>
      <c r="E22" s="77">
        <f>SUM(E6:E21)</f>
        <v>15327101.91</v>
      </c>
      <c r="F22" s="48">
        <f>+F9</f>
        <v>0</v>
      </c>
      <c r="G22" s="77">
        <f>SUM(G16)</f>
        <v>4500</v>
      </c>
      <c r="H22" s="132">
        <f>SUM(H17)</f>
        <v>14992.78</v>
      </c>
    </row>
    <row r="23" spans="1:8" s="1" customFormat="1" ht="30.75" customHeight="1" thickBot="1">
      <c r="A23" s="7" t="s">
        <v>41</v>
      </c>
      <c r="B23" s="209">
        <f>SUM(B22:H22)</f>
        <v>18952586.240000002</v>
      </c>
      <c r="C23" s="210"/>
      <c r="D23" s="210"/>
      <c r="E23" s="210"/>
      <c r="F23" s="210"/>
      <c r="G23" s="210"/>
      <c r="H23" s="211"/>
    </row>
    <row r="24" spans="1:8" s="1" customFormat="1" ht="30.75" customHeight="1">
      <c r="A24" s="142"/>
      <c r="B24" s="143"/>
      <c r="C24" s="143"/>
      <c r="D24" s="143"/>
      <c r="E24" s="143"/>
      <c r="F24" s="143"/>
      <c r="G24" s="143" t="s">
        <v>155</v>
      </c>
      <c r="H24" s="143"/>
    </row>
    <row r="25" spans="1:8" s="1" customFormat="1" ht="30.75" customHeight="1">
      <c r="A25" s="142"/>
      <c r="B25" s="143"/>
      <c r="C25" s="143"/>
      <c r="D25" s="143"/>
      <c r="E25" s="143"/>
      <c r="F25" s="143"/>
      <c r="G25" s="143" t="s">
        <v>134</v>
      </c>
      <c r="H25" s="143"/>
    </row>
    <row r="26" spans="1:8" s="1" customFormat="1" ht="30.75" customHeight="1">
      <c r="A26" s="142"/>
      <c r="B26" s="143"/>
      <c r="C26" s="143"/>
      <c r="D26" s="143"/>
      <c r="E26" s="143"/>
      <c r="F26" s="143"/>
      <c r="G26" s="143"/>
      <c r="H26" s="143"/>
    </row>
    <row r="27" spans="1:8" s="1" customFormat="1" ht="30.75" customHeight="1">
      <c r="A27" s="142"/>
      <c r="B27" s="143"/>
      <c r="C27" s="143"/>
      <c r="D27" s="143"/>
      <c r="E27" s="143"/>
      <c r="F27" s="143"/>
      <c r="G27" s="143"/>
      <c r="H27" s="143"/>
    </row>
    <row r="28" spans="1:8" s="1" customFormat="1" ht="30.75" customHeight="1">
      <c r="A28" s="142"/>
      <c r="B28" s="143"/>
      <c r="C28" s="143"/>
      <c r="D28" s="143"/>
      <c r="E28" s="143"/>
      <c r="F28" s="143"/>
      <c r="G28" s="143"/>
      <c r="H28" s="143"/>
    </row>
    <row r="29" spans="1:8" s="1" customFormat="1" ht="30.75" customHeight="1">
      <c r="A29" s="142"/>
      <c r="B29" s="143"/>
      <c r="C29" s="143"/>
      <c r="D29" s="212"/>
      <c r="E29" s="212"/>
      <c r="F29" s="212"/>
      <c r="G29" s="143"/>
      <c r="H29" s="143"/>
    </row>
    <row r="30" spans="1:11" s="1" customFormat="1" ht="30.75" customHeight="1">
      <c r="A30" s="142"/>
      <c r="B30" s="143"/>
      <c r="C30" s="143"/>
      <c r="D30" s="207"/>
      <c r="E30" s="207"/>
      <c r="F30" s="207"/>
      <c r="G30" s="207"/>
      <c r="H30" s="207"/>
      <c r="I30" s="207"/>
      <c r="J30" s="207"/>
      <c r="K30" s="207"/>
    </row>
    <row r="31" spans="1:8" ht="35.25" customHeight="1" thickBot="1">
      <c r="A31" s="208"/>
      <c r="B31" s="208"/>
      <c r="C31" s="208"/>
      <c r="D31" s="208"/>
      <c r="E31" s="208"/>
      <c r="F31" s="208"/>
      <c r="G31" s="208"/>
      <c r="H31" s="208"/>
    </row>
    <row r="32" spans="1:8" ht="26.25" customHeight="1" thickBot="1">
      <c r="A32" s="30" t="s">
        <v>8</v>
      </c>
      <c r="B32" s="201" t="s">
        <v>123</v>
      </c>
      <c r="C32" s="202"/>
      <c r="D32" s="202"/>
      <c r="E32" s="202"/>
      <c r="F32" s="202"/>
      <c r="G32" s="202"/>
      <c r="H32" s="203"/>
    </row>
    <row r="33" spans="1:8" ht="90" thickBot="1">
      <c r="A33" s="31" t="s">
        <v>44</v>
      </c>
      <c r="B33" s="133" t="s">
        <v>9</v>
      </c>
      <c r="C33" s="70" t="s">
        <v>10</v>
      </c>
      <c r="D33" s="70" t="s">
        <v>11</v>
      </c>
      <c r="E33" s="70" t="s">
        <v>12</v>
      </c>
      <c r="F33" s="40" t="s">
        <v>13</v>
      </c>
      <c r="G33" s="70" t="s">
        <v>35</v>
      </c>
      <c r="H33" s="125" t="s">
        <v>15</v>
      </c>
    </row>
    <row r="34" spans="1:8" ht="12.75">
      <c r="A34" s="42">
        <v>6361</v>
      </c>
      <c r="B34" s="135"/>
      <c r="C34" s="72"/>
      <c r="D34" s="83"/>
      <c r="E34" s="99">
        <v>14902299.49</v>
      </c>
      <c r="F34" s="43"/>
      <c r="G34" s="118"/>
      <c r="H34" s="127"/>
    </row>
    <row r="35" spans="1:8" ht="12.75">
      <c r="A35" s="61">
        <v>6393</v>
      </c>
      <c r="B35" s="136"/>
      <c r="C35" s="73"/>
      <c r="D35" s="84"/>
      <c r="E35" s="100">
        <v>424802.42</v>
      </c>
      <c r="F35" s="62"/>
      <c r="G35" s="119"/>
      <c r="H35" s="128"/>
    </row>
    <row r="36" spans="1:8" ht="12.75">
      <c r="A36" s="61">
        <v>6526</v>
      </c>
      <c r="B36" s="136"/>
      <c r="C36" s="73"/>
      <c r="D36" s="85">
        <v>165007.22</v>
      </c>
      <c r="E36" s="100"/>
      <c r="F36" s="62"/>
      <c r="G36" s="119"/>
      <c r="H36" s="128"/>
    </row>
    <row r="37" spans="1:8" ht="12.75">
      <c r="A37" s="44">
        <v>6615</v>
      </c>
      <c r="B37" s="137"/>
      <c r="C37" s="74">
        <v>16000</v>
      </c>
      <c r="D37" s="74"/>
      <c r="E37" s="74"/>
      <c r="F37" s="45"/>
      <c r="G37" s="120"/>
      <c r="H37" s="129"/>
    </row>
    <row r="38" spans="1:8" ht="12.75">
      <c r="A38" s="44">
        <v>6711</v>
      </c>
      <c r="B38" s="137">
        <v>3424984.33</v>
      </c>
      <c r="C38" s="74"/>
      <c r="D38" s="74"/>
      <c r="E38" s="74"/>
      <c r="F38" s="45"/>
      <c r="G38" s="120"/>
      <c r="H38" s="129"/>
    </row>
    <row r="39" spans="1:8" ht="12.75">
      <c r="A39" s="44">
        <v>6712</v>
      </c>
      <c r="B39" s="137"/>
      <c r="C39" s="74"/>
      <c r="D39" s="74"/>
      <c r="E39" s="74"/>
      <c r="F39" s="45"/>
      <c r="G39" s="120"/>
      <c r="H39" s="129"/>
    </row>
    <row r="40" spans="1:8" ht="12.75">
      <c r="A40" s="44">
        <v>7211</v>
      </c>
      <c r="B40" s="137"/>
      <c r="C40" s="74"/>
      <c r="D40" s="74"/>
      <c r="E40" s="74"/>
      <c r="F40" s="45"/>
      <c r="G40" s="120">
        <v>4500</v>
      </c>
      <c r="H40" s="129"/>
    </row>
    <row r="41" spans="1:8" ht="12.75">
      <c r="A41" s="44">
        <v>8445</v>
      </c>
      <c r="B41" s="137"/>
      <c r="C41" s="74"/>
      <c r="D41" s="74"/>
      <c r="E41" s="74"/>
      <c r="F41" s="45"/>
      <c r="G41" s="120"/>
      <c r="H41" s="129">
        <v>14992.78</v>
      </c>
    </row>
    <row r="42" spans="1:8" ht="12.75">
      <c r="A42" s="44">
        <v>92</v>
      </c>
      <c r="B42" s="137"/>
      <c r="C42" s="74"/>
      <c r="D42" s="74"/>
      <c r="E42" s="74"/>
      <c r="F42" s="45"/>
      <c r="G42" s="120"/>
      <c r="H42" s="129"/>
    </row>
    <row r="43" spans="1:8" ht="12.75">
      <c r="A43" s="44"/>
      <c r="B43" s="137"/>
      <c r="C43" s="74"/>
      <c r="D43" s="74"/>
      <c r="E43" s="74"/>
      <c r="F43" s="45"/>
      <c r="G43" s="120"/>
      <c r="H43" s="129"/>
    </row>
    <row r="44" spans="1:8" ht="12.75">
      <c r="A44" s="44"/>
      <c r="B44" s="137"/>
      <c r="C44" s="74"/>
      <c r="D44" s="74"/>
      <c r="E44" s="74"/>
      <c r="F44" s="45"/>
      <c r="G44" s="120"/>
      <c r="H44" s="129"/>
    </row>
    <row r="45" spans="1:8" ht="12.75">
      <c r="A45" s="44"/>
      <c r="B45" s="137"/>
      <c r="C45" s="74"/>
      <c r="D45" s="74"/>
      <c r="E45" s="74"/>
      <c r="F45" s="45"/>
      <c r="G45" s="120"/>
      <c r="H45" s="129"/>
    </row>
    <row r="46" spans="1:8" ht="13.5" thickBot="1">
      <c r="A46" s="46"/>
      <c r="B46" s="139"/>
      <c r="C46" s="76"/>
      <c r="D46" s="76"/>
      <c r="E46" s="76"/>
      <c r="F46" s="47"/>
      <c r="G46" s="122"/>
      <c r="H46" s="131"/>
    </row>
    <row r="47" spans="1:8" s="1" customFormat="1" ht="30" customHeight="1" thickBot="1">
      <c r="A47" s="7" t="s">
        <v>16</v>
      </c>
      <c r="B47" s="140">
        <f>SUM(B38:B46)</f>
        <v>3424984.33</v>
      </c>
      <c r="C47" s="77">
        <f>SUM(C36:C46)</f>
        <v>16000</v>
      </c>
      <c r="D47" s="77">
        <f>SUM(D34:D36)</f>
        <v>165007.22</v>
      </c>
      <c r="E47" s="77">
        <f>SUM(E34:E46)</f>
        <v>15327101.91</v>
      </c>
      <c r="F47" s="48">
        <f>+F37</f>
        <v>0</v>
      </c>
      <c r="G47" s="77">
        <f>SUM(G34:G46)</f>
        <v>4500</v>
      </c>
      <c r="H47" s="132">
        <f>SUM(H41)</f>
        <v>14992.78</v>
      </c>
    </row>
    <row r="48" spans="1:8" s="1" customFormat="1" ht="28.5" customHeight="1" thickBot="1">
      <c r="A48" s="7" t="s">
        <v>124</v>
      </c>
      <c r="B48" s="209">
        <f>B47+C47+D47+E47+F47+G47+H47</f>
        <v>18952586.240000002</v>
      </c>
      <c r="C48" s="210"/>
      <c r="D48" s="210"/>
      <c r="E48" s="210"/>
      <c r="F48" s="210"/>
      <c r="G48" s="210"/>
      <c r="H48" s="211"/>
    </row>
    <row r="49" spans="1:8" s="1" customFormat="1" ht="28.5" customHeight="1">
      <c r="A49" s="142"/>
      <c r="B49" s="143"/>
      <c r="C49" s="143"/>
      <c r="D49" s="143"/>
      <c r="E49" s="143"/>
      <c r="F49" s="143"/>
      <c r="G49" s="143"/>
      <c r="H49" s="143"/>
    </row>
    <row r="50" spans="1:8" s="1" customFormat="1" ht="28.5" customHeight="1">
      <c r="A50" s="142"/>
      <c r="B50" s="143"/>
      <c r="C50" s="143"/>
      <c r="D50" s="143"/>
      <c r="E50" s="143"/>
      <c r="F50" s="143"/>
      <c r="G50" s="143" t="s">
        <v>155</v>
      </c>
      <c r="H50" s="143"/>
    </row>
    <row r="51" spans="1:8" s="1" customFormat="1" ht="28.5" customHeight="1">
      <c r="A51" s="142"/>
      <c r="B51" s="143"/>
      <c r="C51" s="143"/>
      <c r="D51" s="143"/>
      <c r="E51" s="143"/>
      <c r="F51" s="143"/>
      <c r="G51" s="143" t="s">
        <v>134</v>
      </c>
      <c r="H51" s="143"/>
    </row>
    <row r="52" spans="1:8" s="1" customFormat="1" ht="28.5" customHeight="1">
      <c r="A52" s="142"/>
      <c r="B52" s="143"/>
      <c r="C52" s="143"/>
      <c r="D52" s="143"/>
      <c r="E52" s="143"/>
      <c r="F52" s="143"/>
      <c r="G52" s="143"/>
      <c r="H52" s="143"/>
    </row>
    <row r="53" spans="1:8" s="1" customFormat="1" ht="28.5" customHeight="1">
      <c r="A53" s="142"/>
      <c r="B53" s="143"/>
      <c r="C53" s="143"/>
      <c r="D53" s="143"/>
      <c r="E53" s="143"/>
      <c r="F53" s="143"/>
      <c r="G53" s="143"/>
      <c r="H53" s="143"/>
    </row>
    <row r="54" spans="1:8" s="1" customFormat="1" ht="28.5" customHeight="1">
      <c r="A54" s="142"/>
      <c r="B54" s="143"/>
      <c r="C54" s="143"/>
      <c r="D54" s="143"/>
      <c r="E54" s="143"/>
      <c r="F54" s="143"/>
      <c r="G54" s="143"/>
      <c r="H54" s="143"/>
    </row>
    <row r="55" spans="1:8" s="1" customFormat="1" ht="28.5" customHeight="1">
      <c r="A55" s="142"/>
      <c r="B55" s="143"/>
      <c r="C55" s="143"/>
      <c r="D55" s="212"/>
      <c r="E55" s="212"/>
      <c r="F55" s="212"/>
      <c r="G55" s="143"/>
      <c r="H55" s="143"/>
    </row>
    <row r="56" spans="2:9" ht="27.75" customHeight="1" thickBot="1">
      <c r="B56" s="208"/>
      <c r="C56" s="208"/>
      <c r="D56" s="208"/>
      <c r="E56" s="208"/>
      <c r="F56" s="208"/>
      <c r="G56" s="208"/>
      <c r="H56" s="208"/>
      <c r="I56" s="208"/>
    </row>
    <row r="57" spans="1:8" ht="26.25" customHeight="1" thickBot="1">
      <c r="A57" s="30" t="s">
        <v>8</v>
      </c>
      <c r="B57" s="201" t="s">
        <v>141</v>
      </c>
      <c r="C57" s="202"/>
      <c r="D57" s="202"/>
      <c r="E57" s="202"/>
      <c r="F57" s="202"/>
      <c r="G57" s="202"/>
      <c r="H57" s="203"/>
    </row>
    <row r="58" spans="1:8" ht="90" thickBot="1">
      <c r="A58" s="31" t="s">
        <v>44</v>
      </c>
      <c r="B58" s="133" t="s">
        <v>9</v>
      </c>
      <c r="C58" s="70" t="s">
        <v>10</v>
      </c>
      <c r="D58" s="70" t="s">
        <v>11</v>
      </c>
      <c r="E58" s="70" t="s">
        <v>12</v>
      </c>
      <c r="F58" s="40" t="s">
        <v>13</v>
      </c>
      <c r="G58" s="70" t="s">
        <v>35</v>
      </c>
      <c r="H58" s="125" t="s">
        <v>15</v>
      </c>
    </row>
    <row r="59" spans="1:8" ht="12.75">
      <c r="A59" s="42">
        <v>6361</v>
      </c>
      <c r="B59" s="135"/>
      <c r="C59" s="72"/>
      <c r="D59" s="83"/>
      <c r="E59" s="99">
        <v>14902299.49</v>
      </c>
      <c r="F59" s="43"/>
      <c r="G59" s="118"/>
      <c r="H59" s="127"/>
    </row>
    <row r="60" spans="1:8" ht="12.75">
      <c r="A60" s="61">
        <v>6393</v>
      </c>
      <c r="B60" s="136"/>
      <c r="C60" s="73"/>
      <c r="D60" s="84"/>
      <c r="E60" s="100">
        <v>424802.42</v>
      </c>
      <c r="F60" s="62"/>
      <c r="G60" s="119"/>
      <c r="H60" s="128"/>
    </row>
    <row r="61" spans="1:8" ht="12.75">
      <c r="A61" s="61">
        <v>6526</v>
      </c>
      <c r="B61" s="136"/>
      <c r="C61" s="73"/>
      <c r="D61" s="85">
        <v>165007.22</v>
      </c>
      <c r="E61" s="100"/>
      <c r="F61" s="62"/>
      <c r="G61" s="119"/>
      <c r="H61" s="128"/>
    </row>
    <row r="62" spans="1:8" ht="12.75">
      <c r="A62" s="44">
        <v>6615</v>
      </c>
      <c r="B62" s="137"/>
      <c r="C62" s="74">
        <v>16000</v>
      </c>
      <c r="D62" s="74"/>
      <c r="E62" s="74"/>
      <c r="F62" s="45"/>
      <c r="G62" s="120"/>
      <c r="H62" s="129"/>
    </row>
    <row r="63" spans="1:8" ht="12.75">
      <c r="A63" s="44">
        <v>6711</v>
      </c>
      <c r="B63" s="137">
        <v>3424984.33</v>
      </c>
      <c r="C63" s="74"/>
      <c r="D63" s="74"/>
      <c r="E63" s="74"/>
      <c r="F63" s="45"/>
      <c r="G63" s="120"/>
      <c r="H63" s="129"/>
    </row>
    <row r="64" spans="1:8" ht="12.75">
      <c r="A64" s="44">
        <v>6712</v>
      </c>
      <c r="B64" s="137"/>
      <c r="C64" s="74"/>
      <c r="D64" s="74"/>
      <c r="E64" s="74"/>
      <c r="F64" s="45"/>
      <c r="G64" s="120"/>
      <c r="H64" s="129"/>
    </row>
    <row r="65" spans="1:8" ht="12.75">
      <c r="A65" s="44">
        <v>7211</v>
      </c>
      <c r="B65" s="137"/>
      <c r="C65" s="74"/>
      <c r="D65" s="74"/>
      <c r="E65" s="74"/>
      <c r="F65" s="45"/>
      <c r="G65" s="120">
        <v>4500</v>
      </c>
      <c r="H65" s="129"/>
    </row>
    <row r="66" spans="1:8" ht="12.75">
      <c r="A66" s="44">
        <v>8445</v>
      </c>
      <c r="B66" s="137"/>
      <c r="C66" s="74"/>
      <c r="D66" s="74"/>
      <c r="E66" s="74"/>
      <c r="F66" s="45"/>
      <c r="G66" s="120"/>
      <c r="H66" s="129">
        <v>14992.78</v>
      </c>
    </row>
    <row r="67" spans="1:8" ht="12.75">
      <c r="A67" s="44">
        <v>92</v>
      </c>
      <c r="B67" s="137"/>
      <c r="C67" s="74"/>
      <c r="D67" s="74"/>
      <c r="E67" s="74"/>
      <c r="F67" s="45"/>
      <c r="G67" s="120"/>
      <c r="H67" s="129"/>
    </row>
    <row r="68" spans="1:8" ht="12.75">
      <c r="A68" s="44"/>
      <c r="B68" s="137"/>
      <c r="C68" s="74"/>
      <c r="D68" s="74"/>
      <c r="E68" s="74"/>
      <c r="F68" s="45"/>
      <c r="G68" s="120"/>
      <c r="H68" s="129"/>
    </row>
    <row r="69" spans="1:8" ht="13.5" customHeight="1" thickBot="1">
      <c r="A69" s="46"/>
      <c r="B69" s="137"/>
      <c r="C69" s="74"/>
      <c r="D69" s="74"/>
      <c r="E69" s="74"/>
      <c r="F69" s="45"/>
      <c r="G69" s="120"/>
      <c r="H69" s="131"/>
    </row>
    <row r="70" spans="1:8" s="1" customFormat="1" ht="30" customHeight="1" thickBot="1">
      <c r="A70" s="7" t="s">
        <v>16</v>
      </c>
      <c r="B70" s="139">
        <f>SUM(B63:B69)</f>
        <v>3424984.33</v>
      </c>
      <c r="C70" s="76">
        <f>SUM(C62:C69)</f>
        <v>16000</v>
      </c>
      <c r="D70" s="76">
        <f>SUM(D59:D69)</f>
        <v>165007.22</v>
      </c>
      <c r="E70" s="76">
        <f>SUM(E59:E60)</f>
        <v>15327101.91</v>
      </c>
      <c r="F70" s="47"/>
      <c r="G70" s="122">
        <f>SUM(G65:G69)</f>
        <v>4500</v>
      </c>
      <c r="H70" s="132">
        <f>SUM(H66:H69)</f>
        <v>14992.78</v>
      </c>
    </row>
    <row r="71" spans="1:11" s="1" customFormat="1" ht="30" customHeight="1" thickBot="1">
      <c r="A71" s="7" t="s">
        <v>142</v>
      </c>
      <c r="B71" s="169"/>
      <c r="C71" s="169"/>
      <c r="D71" s="169"/>
      <c r="E71" s="204">
        <f>B70+C70+D70+E70+F70+G70+H70</f>
        <v>18952586.240000002</v>
      </c>
      <c r="F71" s="205"/>
      <c r="G71" s="205"/>
      <c r="H71" s="205"/>
      <c r="I71" s="205"/>
      <c r="J71" s="205"/>
      <c r="K71" s="206"/>
    </row>
    <row r="72" spans="1:11" s="1" customFormat="1" ht="30" customHeight="1">
      <c r="A72" s="142"/>
      <c r="B72" s="170"/>
      <c r="C72" s="170"/>
      <c r="D72" s="170"/>
      <c r="E72" s="171"/>
      <c r="F72" s="171" t="s">
        <v>155</v>
      </c>
      <c r="G72" s="171"/>
      <c r="H72" s="171"/>
      <c r="I72" s="171"/>
      <c r="J72" s="171"/>
      <c r="K72" s="171"/>
    </row>
    <row r="73" s="1" customFormat="1" ht="28.5" customHeight="1">
      <c r="F73" s="1" t="s">
        <v>137</v>
      </c>
    </row>
    <row r="74" spans="3:5" ht="13.5" customHeight="1">
      <c r="C74" s="80"/>
      <c r="D74" s="86"/>
      <c r="E74" s="102"/>
    </row>
    <row r="75" spans="3:5" ht="13.5" customHeight="1">
      <c r="C75" s="80"/>
      <c r="D75" s="87"/>
      <c r="E75" s="103"/>
    </row>
    <row r="76" spans="4:5" ht="13.5" customHeight="1">
      <c r="D76" s="88"/>
      <c r="E76" s="104"/>
    </row>
    <row r="77" spans="4:5" ht="13.5" customHeight="1">
      <c r="D77" s="89"/>
      <c r="E77" s="105"/>
    </row>
    <row r="78" spans="4:5" ht="13.5" customHeight="1">
      <c r="D78" s="86"/>
      <c r="E78" s="101"/>
    </row>
    <row r="79" spans="3:5" ht="28.5" customHeight="1">
      <c r="C79" s="80"/>
      <c r="D79" s="86"/>
      <c r="E79" s="106"/>
    </row>
    <row r="80" spans="3:5" ht="13.5" customHeight="1">
      <c r="C80" s="80"/>
      <c r="D80" s="86"/>
      <c r="E80" s="103"/>
    </row>
    <row r="81" spans="4:5" ht="13.5" customHeight="1">
      <c r="D81" s="86"/>
      <c r="E81" s="101"/>
    </row>
    <row r="82" spans="4:5" ht="13.5" customHeight="1">
      <c r="D82" s="86"/>
      <c r="E82" s="105"/>
    </row>
    <row r="83" spans="4:5" ht="13.5" customHeight="1">
      <c r="D83" s="86"/>
      <c r="E83" s="101"/>
    </row>
    <row r="84" spans="4:5" ht="22.5" customHeight="1">
      <c r="D84" s="86"/>
      <c r="E84" s="107"/>
    </row>
    <row r="85" spans="4:5" ht="13.5" customHeight="1">
      <c r="D85" s="88"/>
      <c r="E85" s="104"/>
    </row>
    <row r="86" spans="2:5" ht="13.5" customHeight="1">
      <c r="B86" s="80"/>
      <c r="D86" s="88"/>
      <c r="E86" s="108"/>
    </row>
    <row r="87" spans="3:5" ht="13.5" customHeight="1">
      <c r="C87" s="80"/>
      <c r="D87" s="88"/>
      <c r="E87" s="109"/>
    </row>
    <row r="88" spans="3:5" ht="13.5" customHeight="1">
      <c r="C88" s="80"/>
      <c r="D88" s="89"/>
      <c r="E88" s="103"/>
    </row>
    <row r="89" spans="4:5" ht="13.5" customHeight="1">
      <c r="D89" s="86"/>
      <c r="E89" s="101"/>
    </row>
    <row r="90" spans="2:5" ht="13.5" customHeight="1">
      <c r="B90" s="80"/>
      <c r="D90" s="86"/>
      <c r="E90" s="102"/>
    </row>
    <row r="91" spans="3:5" ht="13.5" customHeight="1">
      <c r="C91" s="80"/>
      <c r="D91" s="86"/>
      <c r="E91" s="108"/>
    </row>
    <row r="92" spans="3:5" ht="13.5" customHeight="1">
      <c r="C92" s="80"/>
      <c r="D92" s="89"/>
      <c r="E92" s="103"/>
    </row>
    <row r="93" spans="4:5" ht="13.5" customHeight="1">
      <c r="D93" s="88"/>
      <c r="E93" s="101"/>
    </row>
    <row r="94" spans="3:5" ht="13.5" customHeight="1">
      <c r="C94" s="80"/>
      <c r="D94" s="88"/>
      <c r="E94" s="108"/>
    </row>
    <row r="95" spans="4:5" ht="22.5" customHeight="1">
      <c r="D95" s="89"/>
      <c r="E95" s="107"/>
    </row>
    <row r="96" spans="4:5" ht="13.5" customHeight="1">
      <c r="D96" s="86"/>
      <c r="E96" s="101"/>
    </row>
    <row r="97" spans="4:5" ht="13.5" customHeight="1">
      <c r="D97" s="89"/>
      <c r="E97" s="103"/>
    </row>
    <row r="98" spans="4:5" ht="13.5" customHeight="1">
      <c r="D98" s="86"/>
      <c r="E98" s="101"/>
    </row>
    <row r="99" spans="4:5" ht="13.5" customHeight="1">
      <c r="D99" s="86"/>
      <c r="E99" s="101"/>
    </row>
    <row r="100" spans="1:5" ht="13.5" customHeight="1">
      <c r="A100" s="9"/>
      <c r="D100" s="90"/>
      <c r="E100" s="108"/>
    </row>
    <row r="101" spans="2:5" ht="13.5" customHeight="1">
      <c r="B101" s="80"/>
      <c r="C101" s="80"/>
      <c r="D101" s="91"/>
      <c r="E101" s="108"/>
    </row>
    <row r="102" spans="2:5" ht="13.5" customHeight="1">
      <c r="B102" s="80"/>
      <c r="C102" s="80"/>
      <c r="D102" s="91"/>
      <c r="E102" s="102"/>
    </row>
    <row r="103" spans="2:5" ht="13.5" customHeight="1">
      <c r="B103" s="80"/>
      <c r="C103" s="80"/>
      <c r="D103" s="89"/>
      <c r="E103" s="105"/>
    </row>
    <row r="104" spans="4:5" ht="12.75">
      <c r="D104" s="86"/>
      <c r="E104" s="101"/>
    </row>
    <row r="105" spans="2:5" ht="12.75">
      <c r="B105" s="80"/>
      <c r="D105" s="86"/>
      <c r="E105" s="108"/>
    </row>
    <row r="106" spans="3:5" ht="12.75">
      <c r="C106" s="80"/>
      <c r="D106" s="86"/>
      <c r="E106" s="102"/>
    </row>
    <row r="107" spans="3:5" ht="12.75">
      <c r="C107" s="80"/>
      <c r="D107" s="89"/>
      <c r="E107" s="103"/>
    </row>
    <row r="108" spans="4:5" ht="12.75">
      <c r="D108" s="86"/>
      <c r="E108" s="101"/>
    </row>
    <row r="109" spans="4:5" ht="12.75">
      <c r="D109" s="86"/>
      <c r="E109" s="101"/>
    </row>
    <row r="110" spans="4:5" ht="12.75">
      <c r="D110" s="92"/>
      <c r="E110" s="110"/>
    </row>
    <row r="111" spans="4:5" ht="12.75">
      <c r="D111" s="86"/>
      <c r="E111" s="101"/>
    </row>
    <row r="112" spans="4:5" ht="12.75">
      <c r="D112" s="86"/>
      <c r="E112" s="101"/>
    </row>
    <row r="113" spans="4:5" ht="12.75">
      <c r="D113" s="86"/>
      <c r="E113" s="101"/>
    </row>
    <row r="114" spans="4:5" ht="12.75">
      <c r="D114" s="89"/>
      <c r="E114" s="103"/>
    </row>
    <row r="115" spans="4:5" ht="12.75">
      <c r="D115" s="86"/>
      <c r="E115" s="101"/>
    </row>
    <row r="116" spans="4:5" ht="12.75">
      <c r="D116" s="89"/>
      <c r="E116" s="103"/>
    </row>
    <row r="117" spans="4:5" ht="12.75">
      <c r="D117" s="86"/>
      <c r="E117" s="101"/>
    </row>
    <row r="118" spans="4:5" ht="12.75">
      <c r="D118" s="86"/>
      <c r="E118" s="101"/>
    </row>
    <row r="119" spans="4:5" ht="12.75">
      <c r="D119" s="86"/>
      <c r="E119" s="101"/>
    </row>
    <row r="120" spans="4:5" ht="12.75">
      <c r="D120" s="86"/>
      <c r="E120" s="101"/>
    </row>
    <row r="121" spans="1:5" ht="28.5" customHeight="1">
      <c r="A121" s="10"/>
      <c r="B121" s="81"/>
      <c r="C121" s="81"/>
      <c r="D121" s="93"/>
      <c r="E121" s="111"/>
    </row>
    <row r="122" spans="3:5" ht="12.75">
      <c r="C122" s="80"/>
      <c r="D122" s="86"/>
      <c r="E122" s="102"/>
    </row>
    <row r="123" spans="4:5" ht="12.75">
      <c r="D123" s="94"/>
      <c r="E123" s="112"/>
    </row>
    <row r="124" spans="4:5" ht="12.75">
      <c r="D124" s="86"/>
      <c r="E124" s="101"/>
    </row>
    <row r="125" spans="4:5" ht="12.75">
      <c r="D125" s="92"/>
      <c r="E125" s="110"/>
    </row>
    <row r="126" spans="4:5" ht="12.75">
      <c r="D126" s="92"/>
      <c r="E126" s="110"/>
    </row>
    <row r="127" spans="4:5" ht="12.75">
      <c r="D127" s="86"/>
      <c r="E127" s="101"/>
    </row>
    <row r="128" spans="4:5" ht="12.75">
      <c r="D128" s="89"/>
      <c r="E128" s="103"/>
    </row>
    <row r="129" spans="4:5" ht="12.75">
      <c r="D129" s="86"/>
      <c r="E129" s="101"/>
    </row>
    <row r="130" spans="4:5" ht="12.75">
      <c r="D130" s="86"/>
      <c r="E130" s="101"/>
    </row>
    <row r="131" spans="4:5" ht="12.75">
      <c r="D131" s="89"/>
      <c r="E131" s="103"/>
    </row>
    <row r="132" spans="4:5" ht="12.75">
      <c r="D132" s="86"/>
      <c r="E132" s="101"/>
    </row>
    <row r="133" spans="4:5" ht="12.75">
      <c r="D133" s="92"/>
      <c r="E133" s="110"/>
    </row>
    <row r="134" spans="4:5" ht="12.75">
      <c r="D134" s="89"/>
      <c r="E134" s="112"/>
    </row>
    <row r="135" spans="4:5" ht="12.75">
      <c r="D135" s="88"/>
      <c r="E135" s="110"/>
    </row>
    <row r="136" spans="4:5" ht="12.75">
      <c r="D136" s="89"/>
      <c r="E136" s="103"/>
    </row>
    <row r="137" spans="4:5" ht="12.75">
      <c r="D137" s="86"/>
      <c r="E137" s="101"/>
    </row>
    <row r="138" spans="3:5" ht="12.75">
      <c r="C138" s="80"/>
      <c r="D138" s="86"/>
      <c r="E138" s="102"/>
    </row>
    <row r="139" spans="4:5" ht="12.75">
      <c r="D139" s="88"/>
      <c r="E139" s="103"/>
    </row>
    <row r="140" spans="4:5" ht="12.75">
      <c r="D140" s="88"/>
      <c r="E140" s="110"/>
    </row>
    <row r="141" spans="3:5" ht="12.75">
      <c r="C141" s="80"/>
      <c r="D141" s="88"/>
      <c r="E141" s="113"/>
    </row>
    <row r="142" spans="3:5" ht="12.75">
      <c r="C142" s="80"/>
      <c r="D142" s="89"/>
      <c r="E142" s="105"/>
    </row>
    <row r="143" spans="4:5" ht="12.75">
      <c r="D143" s="86"/>
      <c r="E143" s="101"/>
    </row>
    <row r="144" ht="12.75">
      <c r="D144" s="94"/>
    </row>
    <row r="145" spans="4:5" ht="11.25" customHeight="1">
      <c r="D145" s="92"/>
      <c r="E145" s="110"/>
    </row>
    <row r="146" spans="2:5" ht="24" customHeight="1">
      <c r="B146" s="80"/>
      <c r="D146" s="92"/>
      <c r="E146" s="114"/>
    </row>
    <row r="147" spans="3:5" ht="15" customHeight="1">
      <c r="C147" s="80"/>
      <c r="D147" s="92"/>
      <c r="E147" s="114"/>
    </row>
    <row r="148" spans="4:5" ht="11.25" customHeight="1">
      <c r="D148" s="94"/>
      <c r="E148" s="112"/>
    </row>
    <row r="149" spans="4:5" ht="12.75">
      <c r="D149" s="92"/>
      <c r="E149" s="110"/>
    </row>
    <row r="150" spans="2:5" ht="13.5" customHeight="1">
      <c r="B150" s="80"/>
      <c r="D150" s="92"/>
      <c r="E150" s="115"/>
    </row>
    <row r="151" spans="3:5" ht="12.75" customHeight="1">
      <c r="C151" s="80"/>
      <c r="D151" s="92"/>
      <c r="E151" s="102"/>
    </row>
    <row r="152" spans="3:5" ht="12.75" customHeight="1">
      <c r="C152" s="80"/>
      <c r="D152" s="89"/>
      <c r="E152" s="105"/>
    </row>
    <row r="153" spans="4:5" ht="12.75">
      <c r="D153" s="86"/>
      <c r="E153" s="101"/>
    </row>
    <row r="154" spans="3:5" ht="12.75">
      <c r="C154" s="80"/>
      <c r="D154" s="86"/>
      <c r="E154" s="113"/>
    </row>
    <row r="155" spans="4:5" ht="12.75">
      <c r="D155" s="94"/>
      <c r="E155" s="112"/>
    </row>
    <row r="156" spans="4:5" ht="12.75">
      <c r="D156" s="92"/>
      <c r="E156" s="110"/>
    </row>
    <row r="157" spans="4:5" ht="12.75">
      <c r="D157" s="86"/>
      <c r="E157" s="101"/>
    </row>
    <row r="158" spans="1:5" ht="19.5" customHeight="1">
      <c r="A158" s="12"/>
      <c r="B158" s="78"/>
      <c r="C158" s="78"/>
      <c r="D158" s="78"/>
      <c r="E158" s="108"/>
    </row>
    <row r="159" spans="1:5" ht="15" customHeight="1">
      <c r="A159" s="9"/>
      <c r="D159" s="90"/>
      <c r="E159" s="108"/>
    </row>
    <row r="160" spans="1:5" ht="12.75">
      <c r="A160" s="9"/>
      <c r="B160" s="80"/>
      <c r="D160" s="90"/>
      <c r="E160" s="102"/>
    </row>
    <row r="161" spans="3:5" ht="12.75">
      <c r="C161" s="80"/>
      <c r="D161" s="86"/>
      <c r="E161" s="108"/>
    </row>
    <row r="162" spans="4:5" ht="12.75">
      <c r="D162" s="87"/>
      <c r="E162" s="103"/>
    </row>
    <row r="163" spans="2:5" ht="12.75">
      <c r="B163" s="80"/>
      <c r="D163" s="86"/>
      <c r="E163" s="102"/>
    </row>
    <row r="164" spans="3:5" ht="12.75">
      <c r="C164" s="80"/>
      <c r="D164" s="86"/>
      <c r="E164" s="102"/>
    </row>
    <row r="165" spans="4:5" ht="12.75">
      <c r="D165" s="89"/>
      <c r="E165" s="105"/>
    </row>
    <row r="166" spans="3:5" ht="22.5" customHeight="1">
      <c r="C166" s="80"/>
      <c r="D166" s="86"/>
      <c r="E166" s="106"/>
    </row>
    <row r="167" spans="4:5" ht="12.75">
      <c r="D167" s="86"/>
      <c r="E167" s="105"/>
    </row>
    <row r="168" spans="2:5" ht="12.75">
      <c r="B168" s="80"/>
      <c r="D168" s="88"/>
      <c r="E168" s="108"/>
    </row>
    <row r="169" spans="3:5" ht="12.75">
      <c r="C169" s="80"/>
      <c r="D169" s="88"/>
      <c r="E169" s="109"/>
    </row>
    <row r="170" spans="4:5" ht="12.75">
      <c r="D170" s="89"/>
      <c r="E170" s="103"/>
    </row>
    <row r="171" spans="1:5" ht="13.5" customHeight="1">
      <c r="A171" s="9"/>
      <c r="D171" s="90"/>
      <c r="E171" s="108"/>
    </row>
    <row r="172" spans="2:5" ht="13.5" customHeight="1">
      <c r="B172" s="80"/>
      <c r="D172" s="86"/>
      <c r="E172" s="108"/>
    </row>
    <row r="173" spans="3:5" ht="13.5" customHeight="1">
      <c r="C173" s="80"/>
      <c r="D173" s="86"/>
      <c r="E173" s="102"/>
    </row>
    <row r="174" spans="3:5" ht="12.75">
      <c r="C174" s="80"/>
      <c r="D174" s="89"/>
      <c r="E174" s="103"/>
    </row>
    <row r="175" spans="3:5" ht="12.75">
      <c r="C175" s="80"/>
      <c r="D175" s="86"/>
      <c r="E175" s="102"/>
    </row>
    <row r="176" spans="4:5" ht="12.75">
      <c r="D176" s="94"/>
      <c r="E176" s="112"/>
    </row>
    <row r="177" spans="3:5" ht="12.75">
      <c r="C177" s="80"/>
      <c r="D177" s="88"/>
      <c r="E177" s="113"/>
    </row>
    <row r="178" spans="3:5" ht="12.75">
      <c r="C178" s="80"/>
      <c r="D178" s="89"/>
      <c r="E178" s="105"/>
    </row>
    <row r="179" spans="4:5" ht="12.75">
      <c r="D179" s="94"/>
      <c r="E179" s="116"/>
    </row>
    <row r="180" spans="2:5" ht="12.75">
      <c r="B180" s="80"/>
      <c r="D180" s="92"/>
      <c r="E180" s="115"/>
    </row>
    <row r="181" spans="3:5" ht="12.75">
      <c r="C181" s="80"/>
      <c r="D181" s="92"/>
      <c r="E181" s="102"/>
    </row>
    <row r="182" spans="3:5" ht="12.75">
      <c r="C182" s="80"/>
      <c r="D182" s="89"/>
      <c r="E182" s="105"/>
    </row>
    <row r="183" spans="3:5" ht="12.75">
      <c r="C183" s="80"/>
      <c r="D183" s="89"/>
      <c r="E183" s="105"/>
    </row>
    <row r="184" spans="4:5" ht="12.75">
      <c r="D184" s="86"/>
      <c r="E184" s="101"/>
    </row>
    <row r="185" spans="1:8" s="13" customFormat="1" ht="18" customHeight="1">
      <c r="A185" s="199"/>
      <c r="B185" s="200"/>
      <c r="C185" s="200"/>
      <c r="D185" s="200"/>
      <c r="E185" s="200"/>
      <c r="G185" s="123"/>
      <c r="H185" s="123"/>
    </row>
    <row r="186" spans="1:5" ht="28.5" customHeight="1">
      <c r="A186" s="10"/>
      <c r="B186" s="81"/>
      <c r="C186" s="81"/>
      <c r="D186" s="93"/>
      <c r="E186" s="111"/>
    </row>
    <row r="188" spans="1:5" ht="15.75">
      <c r="A188" s="14"/>
      <c r="B188" s="80"/>
      <c r="C188" s="80"/>
      <c r="D188" s="95"/>
      <c r="E188" s="115"/>
    </row>
    <row r="189" spans="1:5" ht="12.75">
      <c r="A189" s="9"/>
      <c r="B189" s="80"/>
      <c r="C189" s="80"/>
      <c r="D189" s="95"/>
      <c r="E189" s="115"/>
    </row>
    <row r="190" spans="1:5" ht="17.25" customHeight="1">
      <c r="A190" s="9"/>
      <c r="B190" s="80"/>
      <c r="C190" s="80"/>
      <c r="D190" s="95"/>
      <c r="E190" s="115"/>
    </row>
    <row r="191" spans="1:5" ht="13.5" customHeight="1">
      <c r="A191" s="9"/>
      <c r="B191" s="80"/>
      <c r="C191" s="80"/>
      <c r="D191" s="95"/>
      <c r="E191" s="115"/>
    </row>
    <row r="192" spans="1:5" ht="12.75">
      <c r="A192" s="9"/>
      <c r="B192" s="80"/>
      <c r="C192" s="80"/>
      <c r="D192" s="95"/>
      <c r="E192" s="115"/>
    </row>
    <row r="193" spans="1:3" ht="12.75">
      <c r="A193" s="9"/>
      <c r="B193" s="80"/>
      <c r="C193" s="80"/>
    </row>
    <row r="194" spans="1:5" ht="12.75">
      <c r="A194" s="9"/>
      <c r="B194" s="80"/>
      <c r="C194" s="80"/>
      <c r="D194" s="95"/>
      <c r="E194" s="115"/>
    </row>
    <row r="195" spans="1:5" ht="12.75">
      <c r="A195" s="9"/>
      <c r="B195" s="80"/>
      <c r="C195" s="80"/>
      <c r="D195" s="95"/>
      <c r="E195" s="113"/>
    </row>
    <row r="196" spans="1:5" ht="12.75">
      <c r="A196" s="9"/>
      <c r="B196" s="80"/>
      <c r="C196" s="80"/>
      <c r="D196" s="95"/>
      <c r="E196" s="115"/>
    </row>
    <row r="197" spans="1:5" ht="22.5" customHeight="1">
      <c r="A197" s="9"/>
      <c r="B197" s="80"/>
      <c r="C197" s="80"/>
      <c r="D197" s="95"/>
      <c r="E197" s="106"/>
    </row>
    <row r="198" spans="4:5" ht="22.5" customHeight="1">
      <c r="D198" s="89"/>
      <c r="E198" s="107"/>
    </row>
  </sheetData>
  <sheetProtection/>
  <mergeCells count="13">
    <mergeCell ref="A1:H1"/>
    <mergeCell ref="B23:H23"/>
    <mergeCell ref="B32:H32"/>
    <mergeCell ref="B48:H48"/>
    <mergeCell ref="B57:H57"/>
    <mergeCell ref="D29:F29"/>
    <mergeCell ref="D55:F55"/>
    <mergeCell ref="A185:E185"/>
    <mergeCell ref="B3:H3"/>
    <mergeCell ref="E71:K71"/>
    <mergeCell ref="D30:K30"/>
    <mergeCell ref="A31:H31"/>
    <mergeCell ref="B56:I5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0" max="8" man="1"/>
    <brk id="119" max="9" man="1"/>
    <brk id="18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505"/>
  <sheetViews>
    <sheetView tabSelected="1" zoomScale="130" zoomScaleNormal="130" workbookViewId="0" topLeftCell="A496">
      <selection activeCell="F505" sqref="F505"/>
    </sheetView>
  </sheetViews>
  <sheetFormatPr defaultColWidth="11.421875" defaultRowHeight="12.75"/>
  <cols>
    <col min="1" max="1" width="12.57421875" style="26" customWidth="1"/>
    <col min="2" max="2" width="34.28125" style="27" customWidth="1"/>
    <col min="3" max="3" width="19.00390625" style="150" customWidth="1"/>
    <col min="4" max="4" width="16.00390625" style="150" customWidth="1"/>
    <col min="5" max="5" width="13.7109375" style="150" customWidth="1"/>
    <col min="6" max="6" width="12.8515625" style="150" customWidth="1"/>
    <col min="7" max="7" width="16.8515625" style="150" customWidth="1"/>
    <col min="8" max="10" width="13.7109375" style="150" customWidth="1"/>
    <col min="11" max="11" width="11.421875" style="2" customWidth="1"/>
    <col min="12" max="14" width="12.7109375" style="2" bestFit="1" customWidth="1"/>
    <col min="15" max="16384" width="11.421875" style="2" customWidth="1"/>
  </cols>
  <sheetData>
    <row r="3" spans="1:10" ht="18" customHeight="1">
      <c r="A3" s="213" t="s">
        <v>157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4" customFormat="1" ht="79.5" customHeight="1">
      <c r="A4" s="3" t="s">
        <v>17</v>
      </c>
      <c r="B4" s="3" t="s">
        <v>18</v>
      </c>
      <c r="C4" s="145" t="s">
        <v>138</v>
      </c>
      <c r="D4" s="145" t="s">
        <v>9</v>
      </c>
      <c r="E4" s="145" t="s">
        <v>10</v>
      </c>
      <c r="F4" s="145" t="s">
        <v>11</v>
      </c>
      <c r="G4" s="145" t="s">
        <v>12</v>
      </c>
      <c r="H4" s="145" t="s">
        <v>19</v>
      </c>
      <c r="I4" s="145" t="s">
        <v>14</v>
      </c>
      <c r="J4" s="145" t="s">
        <v>15</v>
      </c>
    </row>
    <row r="5" spans="1:10" ht="3" customHeight="1">
      <c r="A5" s="55"/>
      <c r="B5" s="54"/>
      <c r="C5" s="147"/>
      <c r="D5" s="147"/>
      <c r="E5" s="147"/>
      <c r="F5" s="147"/>
      <c r="G5" s="147"/>
      <c r="H5" s="147"/>
      <c r="I5" s="147"/>
      <c r="J5" s="147"/>
    </row>
    <row r="6" spans="1:10" s="4" customFormat="1" ht="53.25" customHeight="1">
      <c r="A6" s="55"/>
      <c r="B6" s="64" t="s">
        <v>113</v>
      </c>
      <c r="C6" s="146"/>
      <c r="D6" s="146"/>
      <c r="E6" s="146"/>
      <c r="F6" s="146"/>
      <c r="G6" s="146"/>
      <c r="H6" s="146"/>
      <c r="I6" s="146"/>
      <c r="J6" s="146"/>
    </row>
    <row r="7" spans="1:10" s="51" customFormat="1" ht="31.5">
      <c r="A7" s="65">
        <v>5050</v>
      </c>
      <c r="B7" s="58" t="s">
        <v>46</v>
      </c>
      <c r="C7" s="148"/>
      <c r="D7" s="148"/>
      <c r="E7" s="148"/>
      <c r="F7" s="148"/>
      <c r="G7" s="148"/>
      <c r="H7" s="148"/>
      <c r="I7" s="148"/>
      <c r="J7" s="148"/>
    </row>
    <row r="8" spans="1:10" s="51" customFormat="1" ht="31.5" customHeight="1">
      <c r="A8" s="65" t="s">
        <v>47</v>
      </c>
      <c r="B8" s="58" t="s">
        <v>48</v>
      </c>
      <c r="C8" s="146">
        <f>SUM(D8)</f>
        <v>3203184.33</v>
      </c>
      <c r="D8" s="146">
        <f>SUM(D9+D61+D120)</f>
        <v>3203184.33</v>
      </c>
      <c r="E8" s="148"/>
      <c r="F8" s="148"/>
      <c r="G8" s="148"/>
      <c r="H8" s="148"/>
      <c r="I8" s="148"/>
      <c r="J8" s="148"/>
    </row>
    <row r="9" spans="1:10" s="4" customFormat="1" ht="12.75">
      <c r="A9" s="55">
        <v>3</v>
      </c>
      <c r="B9" s="56" t="s">
        <v>43</v>
      </c>
      <c r="C9" s="146">
        <f>SUM(D9)</f>
        <v>2762813.33</v>
      </c>
      <c r="D9" s="146">
        <f>SUM(D14+D52+D58)</f>
        <v>2762813.33</v>
      </c>
      <c r="E9" s="146"/>
      <c r="F9" s="146"/>
      <c r="G9" s="146"/>
      <c r="H9" s="146"/>
      <c r="I9" s="146"/>
      <c r="J9" s="146"/>
    </row>
    <row r="10" spans="1:10" s="4" customFormat="1" ht="12.75">
      <c r="A10" s="55">
        <v>31</v>
      </c>
      <c r="B10" s="56" t="s">
        <v>20</v>
      </c>
      <c r="C10" s="146"/>
      <c r="D10" s="146"/>
      <c r="E10" s="146"/>
      <c r="F10" s="146"/>
      <c r="G10" s="146"/>
      <c r="H10" s="146"/>
      <c r="I10" s="146"/>
      <c r="J10" s="146"/>
    </row>
    <row r="11" spans="1:10" ht="12.75">
      <c r="A11" s="53">
        <v>311</v>
      </c>
      <c r="B11" s="54" t="s">
        <v>21</v>
      </c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53">
        <v>312</v>
      </c>
      <c r="B12" s="54" t="s">
        <v>22</v>
      </c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53">
        <v>313</v>
      </c>
      <c r="B13" s="54" t="s">
        <v>23</v>
      </c>
      <c r="C13" s="147"/>
      <c r="D13" s="147"/>
      <c r="E13" s="147"/>
      <c r="F13" s="147"/>
      <c r="G13" s="147"/>
      <c r="H13" s="147"/>
      <c r="I13" s="147"/>
      <c r="J13" s="147"/>
    </row>
    <row r="14" spans="1:10" s="4" customFormat="1" ht="12.75">
      <c r="A14" s="55">
        <v>32</v>
      </c>
      <c r="B14" s="56" t="s">
        <v>24</v>
      </c>
      <c r="C14" s="146">
        <f>SUM(C15+C18+C34+C45)</f>
        <v>1631813.33</v>
      </c>
      <c r="D14" s="146">
        <f>SUM(D15+D18+D34+D45)</f>
        <v>1631813.33</v>
      </c>
      <c r="E14" s="146"/>
      <c r="F14" s="146"/>
      <c r="G14" s="146"/>
      <c r="H14" s="146"/>
      <c r="I14" s="146"/>
      <c r="J14" s="146"/>
    </row>
    <row r="15" spans="1:10" s="4" customFormat="1" ht="12.75">
      <c r="A15" s="55">
        <v>321</v>
      </c>
      <c r="B15" s="56" t="s">
        <v>25</v>
      </c>
      <c r="C15" s="146">
        <f>SUM(C16:C17)</f>
        <v>65000</v>
      </c>
      <c r="D15" s="146">
        <f>SUM(D16:D17)</f>
        <v>65000</v>
      </c>
      <c r="E15" s="146"/>
      <c r="F15" s="146"/>
      <c r="G15" s="146"/>
      <c r="H15" s="146"/>
      <c r="I15" s="146"/>
      <c r="J15" s="146"/>
    </row>
    <row r="16" spans="1:10" ht="12.75">
      <c r="A16" s="53">
        <v>32111</v>
      </c>
      <c r="B16" s="54" t="s">
        <v>49</v>
      </c>
      <c r="C16" s="147">
        <f>SUM(D16)</f>
        <v>40000</v>
      </c>
      <c r="D16" s="147">
        <v>40000</v>
      </c>
      <c r="E16" s="147"/>
      <c r="F16" s="147"/>
      <c r="G16" s="147"/>
      <c r="H16" s="147"/>
      <c r="I16" s="147"/>
      <c r="J16" s="147"/>
    </row>
    <row r="17" spans="1:10" ht="12.75">
      <c r="A17" s="53">
        <v>32112</v>
      </c>
      <c r="B17" s="54" t="s">
        <v>50</v>
      </c>
      <c r="C17" s="147">
        <f>SUM(D17)</f>
        <v>25000</v>
      </c>
      <c r="D17" s="147">
        <v>25000</v>
      </c>
      <c r="E17" s="147"/>
      <c r="F17" s="147"/>
      <c r="G17" s="147"/>
      <c r="H17" s="147"/>
      <c r="I17" s="147"/>
      <c r="J17" s="147"/>
    </row>
    <row r="18" spans="1:10" s="4" customFormat="1" ht="18.75" customHeight="1">
      <c r="A18" s="55">
        <v>322</v>
      </c>
      <c r="B18" s="56" t="s">
        <v>26</v>
      </c>
      <c r="C18" s="146">
        <f>SUM(C19:C32)</f>
        <v>1078013.33</v>
      </c>
      <c r="D18" s="146">
        <f>SUM(D19:D32)</f>
        <v>1078013.33</v>
      </c>
      <c r="E18" s="146"/>
      <c r="F18" s="146"/>
      <c r="G18" s="146"/>
      <c r="H18" s="146"/>
      <c r="I18" s="146"/>
      <c r="J18" s="146"/>
    </row>
    <row r="19" spans="1:10" ht="24" customHeight="1">
      <c r="A19" s="53">
        <v>32211</v>
      </c>
      <c r="B19" s="54" t="s">
        <v>51</v>
      </c>
      <c r="C19" s="147">
        <f aca="true" t="shared" si="0" ref="C19:C24">SUM(D19)</f>
        <v>41913.33</v>
      </c>
      <c r="D19" s="147">
        <v>41913.33</v>
      </c>
      <c r="E19" s="147"/>
      <c r="F19" s="147"/>
      <c r="G19" s="147"/>
      <c r="H19" s="147"/>
      <c r="I19" s="147"/>
      <c r="J19" s="147"/>
    </row>
    <row r="20" spans="1:10" ht="12.75">
      <c r="A20" s="53">
        <v>32212</v>
      </c>
      <c r="B20" s="54" t="s">
        <v>52</v>
      </c>
      <c r="C20" s="147">
        <f t="shared" si="0"/>
        <v>31000</v>
      </c>
      <c r="D20" s="147">
        <v>31000</v>
      </c>
      <c r="E20" s="147"/>
      <c r="F20" s="147"/>
      <c r="G20" s="147"/>
      <c r="H20" s="147"/>
      <c r="I20" s="147"/>
      <c r="J20" s="147"/>
    </row>
    <row r="21" spans="1:10" ht="12.75">
      <c r="A21" s="53">
        <v>32214</v>
      </c>
      <c r="B21" s="54" t="s">
        <v>53</v>
      </c>
      <c r="C21" s="147">
        <f t="shared" si="0"/>
        <v>78000</v>
      </c>
      <c r="D21" s="147">
        <v>78000</v>
      </c>
      <c r="E21" s="147"/>
      <c r="F21" s="147"/>
      <c r="G21" s="147"/>
      <c r="H21" s="147"/>
      <c r="I21" s="147"/>
      <c r="J21" s="147"/>
    </row>
    <row r="22" spans="1:10" ht="12.75">
      <c r="A22" s="53">
        <v>32224</v>
      </c>
      <c r="B22" s="54" t="s">
        <v>85</v>
      </c>
      <c r="C22" s="147">
        <f t="shared" si="0"/>
        <v>9900</v>
      </c>
      <c r="D22" s="147">
        <v>9900</v>
      </c>
      <c r="E22" s="147"/>
      <c r="F22" s="147"/>
      <c r="G22" s="147"/>
      <c r="H22" s="147"/>
      <c r="I22" s="147"/>
      <c r="J22" s="147"/>
    </row>
    <row r="23" spans="1:10" ht="12.75">
      <c r="A23" s="53">
        <v>32231</v>
      </c>
      <c r="B23" s="54" t="s">
        <v>54</v>
      </c>
      <c r="C23" s="147">
        <f t="shared" si="0"/>
        <v>91000</v>
      </c>
      <c r="D23" s="147">
        <v>91000</v>
      </c>
      <c r="E23" s="147"/>
      <c r="F23" s="147"/>
      <c r="G23" s="147"/>
      <c r="H23" s="147"/>
      <c r="I23" s="147"/>
      <c r="J23" s="147"/>
    </row>
    <row r="24" spans="1:10" ht="12.75">
      <c r="A24" s="53">
        <v>32232</v>
      </c>
      <c r="B24" s="54" t="s">
        <v>55</v>
      </c>
      <c r="C24" s="147">
        <f t="shared" si="0"/>
        <v>167000</v>
      </c>
      <c r="D24" s="147">
        <v>167000</v>
      </c>
      <c r="E24" s="147"/>
      <c r="F24" s="147"/>
      <c r="G24" s="147"/>
      <c r="H24" s="147"/>
      <c r="I24" s="147"/>
      <c r="J24" s="147"/>
    </row>
    <row r="25" spans="1:10" ht="12.75">
      <c r="A25" s="53">
        <v>32233</v>
      </c>
      <c r="B25" s="54" t="s">
        <v>56</v>
      </c>
      <c r="C25" s="147">
        <f>SUM(D25:F25)</f>
        <v>28000</v>
      </c>
      <c r="D25" s="147">
        <v>28000</v>
      </c>
      <c r="E25" s="147"/>
      <c r="F25" s="147"/>
      <c r="G25" s="147"/>
      <c r="H25" s="147"/>
      <c r="I25" s="147"/>
      <c r="J25" s="147"/>
    </row>
    <row r="26" spans="1:10" ht="25.5">
      <c r="A26" s="53">
        <v>32234</v>
      </c>
      <c r="B26" s="54" t="s">
        <v>57</v>
      </c>
      <c r="C26" s="147">
        <f>SUM(D26:E26)</f>
        <v>490000</v>
      </c>
      <c r="D26" s="147">
        <v>490000</v>
      </c>
      <c r="E26" s="147"/>
      <c r="F26" s="147"/>
      <c r="G26" s="147"/>
      <c r="H26" s="147"/>
      <c r="I26" s="147"/>
      <c r="J26" s="147"/>
    </row>
    <row r="27" spans="1:10" ht="12.75">
      <c r="A27" s="53">
        <v>32241</v>
      </c>
      <c r="B27" s="54" t="s">
        <v>58</v>
      </c>
      <c r="C27" s="147">
        <v>78000</v>
      </c>
      <c r="D27" s="147">
        <v>78000</v>
      </c>
      <c r="E27" s="147"/>
      <c r="F27" s="147"/>
      <c r="G27" s="147"/>
      <c r="H27" s="147"/>
      <c r="I27" s="147"/>
      <c r="J27" s="147"/>
    </row>
    <row r="28" spans="1:15" ht="25.5">
      <c r="A28" s="53">
        <v>32242</v>
      </c>
      <c r="B28" s="54" t="s">
        <v>59</v>
      </c>
      <c r="C28" s="147">
        <f>SUM(D28)</f>
        <v>10600</v>
      </c>
      <c r="D28" s="147">
        <v>10600</v>
      </c>
      <c r="E28" s="147"/>
      <c r="F28" s="147"/>
      <c r="G28" s="147"/>
      <c r="H28" s="147"/>
      <c r="I28" s="147"/>
      <c r="J28" s="147"/>
      <c r="O28" s="99"/>
    </row>
    <row r="29" spans="1:10" ht="12.75">
      <c r="A29" s="53">
        <v>32243</v>
      </c>
      <c r="B29" s="54" t="s">
        <v>60</v>
      </c>
      <c r="C29" s="147">
        <f>SUM(D29)</f>
        <v>10600</v>
      </c>
      <c r="D29" s="147">
        <v>10600</v>
      </c>
      <c r="E29" s="147"/>
      <c r="F29" s="147"/>
      <c r="G29" s="147"/>
      <c r="H29" s="147"/>
      <c r="I29" s="147"/>
      <c r="J29" s="147"/>
    </row>
    <row r="30" spans="1:10" ht="12.75">
      <c r="A30" s="53">
        <v>32251</v>
      </c>
      <c r="B30" s="54" t="s">
        <v>61</v>
      </c>
      <c r="C30" s="147">
        <f>SUM(D30)</f>
        <v>23500</v>
      </c>
      <c r="D30" s="147">
        <v>23500</v>
      </c>
      <c r="E30" s="147"/>
      <c r="F30" s="147"/>
      <c r="G30" s="147"/>
      <c r="H30" s="147"/>
      <c r="I30" s="147"/>
      <c r="J30" s="147"/>
    </row>
    <row r="31" spans="1:10" ht="12.75">
      <c r="A31" s="53">
        <v>32252</v>
      </c>
      <c r="B31" s="54" t="s">
        <v>62</v>
      </c>
      <c r="C31" s="147">
        <v>9000</v>
      </c>
      <c r="D31" s="147">
        <v>9000</v>
      </c>
      <c r="E31" s="147"/>
      <c r="F31" s="147"/>
      <c r="G31" s="147"/>
      <c r="H31" s="147"/>
      <c r="I31" s="147"/>
      <c r="J31" s="147"/>
    </row>
    <row r="32" spans="1:10" ht="12.75">
      <c r="A32" s="53">
        <v>32271</v>
      </c>
      <c r="B32" s="54" t="s">
        <v>63</v>
      </c>
      <c r="C32" s="147">
        <f>SUM(D32)</f>
        <v>9500</v>
      </c>
      <c r="D32" s="147">
        <v>9500</v>
      </c>
      <c r="E32" s="147"/>
      <c r="F32" s="147"/>
      <c r="G32" s="147"/>
      <c r="H32" s="147"/>
      <c r="I32" s="147"/>
      <c r="J32" s="147"/>
    </row>
    <row r="33" spans="1:10" ht="12.75">
      <c r="A33" s="53"/>
      <c r="B33" s="54"/>
      <c r="C33" s="147"/>
      <c r="D33" s="147"/>
      <c r="E33" s="147"/>
      <c r="F33" s="147"/>
      <c r="G33" s="147"/>
      <c r="H33" s="147"/>
      <c r="I33" s="147"/>
      <c r="J33" s="147"/>
    </row>
    <row r="34" spans="1:10" s="4" customFormat="1" ht="12.75">
      <c r="A34" s="55">
        <v>323</v>
      </c>
      <c r="B34" s="56" t="s">
        <v>27</v>
      </c>
      <c r="C34" s="146">
        <f>SUM(C35:C43)</f>
        <v>425800</v>
      </c>
      <c r="D34" s="146">
        <f>SUM(D35:D43)</f>
        <v>425800</v>
      </c>
      <c r="E34" s="146"/>
      <c r="F34" s="146"/>
      <c r="G34" s="146"/>
      <c r="H34" s="146"/>
      <c r="I34" s="146"/>
      <c r="J34" s="146"/>
    </row>
    <row r="35" spans="1:10" ht="12.75">
      <c r="A35" s="53">
        <v>32321</v>
      </c>
      <c r="B35" s="54" t="s">
        <v>64</v>
      </c>
      <c r="C35" s="147">
        <f>SUM(D35)</f>
        <v>42500</v>
      </c>
      <c r="D35" s="147">
        <v>42500</v>
      </c>
      <c r="E35" s="147"/>
      <c r="F35" s="147"/>
      <c r="G35" s="147"/>
      <c r="H35" s="147"/>
      <c r="I35" s="147"/>
      <c r="J35" s="147"/>
    </row>
    <row r="36" spans="1:10" ht="12.75">
      <c r="A36" s="53">
        <v>32322</v>
      </c>
      <c r="B36" s="54" t="s">
        <v>65</v>
      </c>
      <c r="C36" s="147">
        <f>SUM(D36:G36)</f>
        <v>170000</v>
      </c>
      <c r="D36" s="147">
        <v>170000</v>
      </c>
      <c r="E36" s="147"/>
      <c r="F36" s="147"/>
      <c r="G36" s="147"/>
      <c r="H36" s="147"/>
      <c r="I36" s="147"/>
      <c r="J36" s="147"/>
    </row>
    <row r="37" spans="1:10" ht="12.75">
      <c r="A37" s="53">
        <v>32331</v>
      </c>
      <c r="B37" s="54" t="s">
        <v>66</v>
      </c>
      <c r="C37" s="147">
        <f aca="true" t="shared" si="1" ref="C37:C43">SUM(D37)</f>
        <v>7500</v>
      </c>
      <c r="D37" s="147">
        <v>7500</v>
      </c>
      <c r="E37" s="147"/>
      <c r="F37" s="147"/>
      <c r="G37" s="147"/>
      <c r="H37" s="147"/>
      <c r="I37" s="147"/>
      <c r="J37" s="147"/>
    </row>
    <row r="38" spans="1:10" ht="12.75">
      <c r="A38" s="53">
        <v>32341</v>
      </c>
      <c r="B38" s="54" t="s">
        <v>67</v>
      </c>
      <c r="C38" s="147">
        <f t="shared" si="1"/>
        <v>130000</v>
      </c>
      <c r="D38" s="147">
        <v>130000</v>
      </c>
      <c r="E38" s="147"/>
      <c r="F38" s="147"/>
      <c r="G38" s="147"/>
      <c r="H38" s="147"/>
      <c r="I38" s="147"/>
      <c r="J38" s="147"/>
    </row>
    <row r="39" spans="1:10" ht="12.75">
      <c r="A39" s="53">
        <v>32351</v>
      </c>
      <c r="B39" s="54" t="s">
        <v>68</v>
      </c>
      <c r="C39" s="147">
        <f t="shared" si="1"/>
        <v>6800</v>
      </c>
      <c r="D39" s="147">
        <v>6800</v>
      </c>
      <c r="E39" s="147"/>
      <c r="F39" s="147"/>
      <c r="G39" s="147"/>
      <c r="H39" s="147"/>
      <c r="I39" s="147"/>
      <c r="J39" s="147"/>
    </row>
    <row r="40" spans="1:10" ht="12.75">
      <c r="A40" s="53">
        <v>32361</v>
      </c>
      <c r="B40" s="54" t="s">
        <v>69</v>
      </c>
      <c r="C40" s="147">
        <f t="shared" si="1"/>
        <v>15000</v>
      </c>
      <c r="D40" s="147">
        <v>15000</v>
      </c>
      <c r="E40" s="147"/>
      <c r="F40" s="147"/>
      <c r="G40" s="147"/>
      <c r="H40" s="147"/>
      <c r="I40" s="147"/>
      <c r="J40" s="147"/>
    </row>
    <row r="41" spans="1:10" ht="12.75">
      <c r="A41" s="53">
        <v>32371</v>
      </c>
      <c r="B41" s="54" t="s">
        <v>70</v>
      </c>
      <c r="C41" s="147">
        <f t="shared" si="1"/>
        <v>32000</v>
      </c>
      <c r="D41" s="147">
        <v>32000</v>
      </c>
      <c r="E41" s="147"/>
      <c r="F41" s="147"/>
      <c r="G41" s="147"/>
      <c r="H41" s="147"/>
      <c r="I41" s="147"/>
      <c r="J41" s="147"/>
    </row>
    <row r="42" spans="1:10" ht="12.75">
      <c r="A42" s="53">
        <v>32381</v>
      </c>
      <c r="B42" s="54" t="s">
        <v>71</v>
      </c>
      <c r="C42" s="147">
        <f t="shared" si="1"/>
        <v>19500</v>
      </c>
      <c r="D42" s="147">
        <v>19500</v>
      </c>
      <c r="E42" s="147"/>
      <c r="F42" s="147"/>
      <c r="G42" s="147"/>
      <c r="H42" s="147"/>
      <c r="I42" s="147"/>
      <c r="J42" s="147"/>
    </row>
    <row r="43" spans="1:10" ht="12.75">
      <c r="A43" s="53">
        <v>32391</v>
      </c>
      <c r="B43" s="54" t="s">
        <v>72</v>
      </c>
      <c r="C43" s="147">
        <f t="shared" si="1"/>
        <v>2500</v>
      </c>
      <c r="D43" s="147">
        <v>2500</v>
      </c>
      <c r="E43" s="147"/>
      <c r="F43" s="147"/>
      <c r="G43" s="147"/>
      <c r="H43" s="147"/>
      <c r="I43" s="147"/>
      <c r="J43" s="147"/>
    </row>
    <row r="44" spans="1:10" ht="12.75">
      <c r="A44" s="53"/>
      <c r="B44" s="54"/>
      <c r="C44" s="147"/>
      <c r="D44" s="147"/>
      <c r="E44" s="147"/>
      <c r="F44" s="147"/>
      <c r="G44" s="147"/>
      <c r="H44" s="147"/>
      <c r="I44" s="147"/>
      <c r="J44" s="147"/>
    </row>
    <row r="45" spans="1:10" s="4" customFormat="1" ht="12.75">
      <c r="A45" s="55">
        <v>329</v>
      </c>
      <c r="B45" s="56" t="s">
        <v>78</v>
      </c>
      <c r="C45" s="146">
        <f>SUM(C46:C50)</f>
        <v>63000</v>
      </c>
      <c r="D45" s="146">
        <f>SUM(D46:D50)</f>
        <v>63000</v>
      </c>
      <c r="E45" s="146"/>
      <c r="F45" s="146"/>
      <c r="G45" s="146"/>
      <c r="H45" s="146"/>
      <c r="I45" s="146"/>
      <c r="J45" s="146"/>
    </row>
    <row r="46" spans="1:10" s="4" customFormat="1" ht="12.75">
      <c r="A46" s="53">
        <v>3292</v>
      </c>
      <c r="B46" s="54" t="s">
        <v>73</v>
      </c>
      <c r="C46" s="147">
        <f>SUM(D46:E46)</f>
        <v>45000</v>
      </c>
      <c r="D46" s="147">
        <v>45000</v>
      </c>
      <c r="E46" s="146"/>
      <c r="F46" s="146"/>
      <c r="G46" s="146"/>
      <c r="H46" s="146"/>
      <c r="I46" s="146"/>
      <c r="J46" s="146"/>
    </row>
    <row r="47" spans="1:10" s="4" customFormat="1" ht="12.75">
      <c r="A47" s="53">
        <v>3293</v>
      </c>
      <c r="B47" s="54" t="s">
        <v>74</v>
      </c>
      <c r="C47" s="147">
        <f>SUM(D47:E47)</f>
        <v>4500</v>
      </c>
      <c r="D47" s="147">
        <v>4500</v>
      </c>
      <c r="E47" s="146"/>
      <c r="F47" s="146"/>
      <c r="G47" s="146"/>
      <c r="H47" s="146"/>
      <c r="I47" s="146"/>
      <c r="J47" s="146"/>
    </row>
    <row r="48" spans="1:10" s="4" customFormat="1" ht="12.75">
      <c r="A48" s="53">
        <v>3294</v>
      </c>
      <c r="B48" s="54" t="s">
        <v>75</v>
      </c>
      <c r="C48" s="147">
        <v>1500</v>
      </c>
      <c r="D48" s="147">
        <v>2000</v>
      </c>
      <c r="E48" s="146"/>
      <c r="F48" s="146"/>
      <c r="G48" s="146"/>
      <c r="H48" s="146"/>
      <c r="I48" s="146"/>
      <c r="J48" s="146"/>
    </row>
    <row r="49" spans="1:10" s="4" customFormat="1" ht="12.75">
      <c r="A49" s="53">
        <v>3295</v>
      </c>
      <c r="B49" s="54" t="s">
        <v>76</v>
      </c>
      <c r="C49" s="147">
        <v>1500</v>
      </c>
      <c r="D49" s="147">
        <v>2500</v>
      </c>
      <c r="E49" s="146"/>
      <c r="F49" s="146"/>
      <c r="G49" s="146"/>
      <c r="H49" s="146"/>
      <c r="I49" s="146"/>
      <c r="J49" s="146"/>
    </row>
    <row r="50" spans="1:10" ht="12.75">
      <c r="A50" s="53">
        <v>33299</v>
      </c>
      <c r="B50" s="54" t="s">
        <v>77</v>
      </c>
      <c r="C50" s="147">
        <v>10500</v>
      </c>
      <c r="D50" s="147">
        <v>9000</v>
      </c>
      <c r="E50" s="147"/>
      <c r="F50" s="147"/>
      <c r="G50" s="147"/>
      <c r="H50" s="147"/>
      <c r="I50" s="147"/>
      <c r="J50" s="147"/>
    </row>
    <row r="51" spans="1:10" ht="12.75">
      <c r="A51" s="53"/>
      <c r="B51" s="54"/>
      <c r="C51" s="147"/>
      <c r="D51" s="147"/>
      <c r="E51" s="147"/>
      <c r="F51" s="147"/>
      <c r="G51" s="147"/>
      <c r="H51" s="147"/>
      <c r="I51" s="147"/>
      <c r="J51" s="147"/>
    </row>
    <row r="52" spans="1:10" s="4" customFormat="1" ht="12.75">
      <c r="A52" s="55">
        <v>34</v>
      </c>
      <c r="B52" s="56" t="s">
        <v>28</v>
      </c>
      <c r="C52" s="146">
        <f>SUM(C54:C56)</f>
        <v>11000</v>
      </c>
      <c r="D52" s="146">
        <f>SUM(D53)</f>
        <v>11000</v>
      </c>
      <c r="E52" s="146"/>
      <c r="F52" s="146"/>
      <c r="G52" s="146"/>
      <c r="H52" s="146"/>
      <c r="I52" s="146"/>
      <c r="J52" s="146"/>
    </row>
    <row r="53" spans="1:10" ht="12.75">
      <c r="A53" s="53">
        <v>343</v>
      </c>
      <c r="B53" s="54" t="s">
        <v>29</v>
      </c>
      <c r="C53" s="147">
        <f>SUM(D53:E53)</f>
        <v>11000</v>
      </c>
      <c r="D53" s="147">
        <f>SUM(D54:D55)</f>
        <v>11000</v>
      </c>
      <c r="E53" s="147"/>
      <c r="F53" s="147"/>
      <c r="G53" s="147"/>
      <c r="H53" s="147"/>
      <c r="I53" s="147"/>
      <c r="J53" s="147"/>
    </row>
    <row r="54" spans="1:10" ht="25.5">
      <c r="A54" s="53">
        <v>34331</v>
      </c>
      <c r="B54" s="54" t="s">
        <v>79</v>
      </c>
      <c r="C54" s="147">
        <f>SUM(D54)</f>
        <v>9800</v>
      </c>
      <c r="D54" s="147">
        <v>9800</v>
      </c>
      <c r="E54" s="147"/>
      <c r="F54" s="147"/>
      <c r="G54" s="147"/>
      <c r="H54" s="147"/>
      <c r="I54" s="147"/>
      <c r="J54" s="147"/>
    </row>
    <row r="55" spans="1:15" ht="12.75">
      <c r="A55" s="53">
        <v>34332</v>
      </c>
      <c r="B55" s="54" t="s">
        <v>80</v>
      </c>
      <c r="C55" s="147">
        <f>SUM(D55)</f>
        <v>1200</v>
      </c>
      <c r="D55" s="147">
        <v>1200</v>
      </c>
      <c r="E55" s="147"/>
      <c r="F55" s="147"/>
      <c r="G55" s="147"/>
      <c r="H55" s="147"/>
      <c r="I55" s="147"/>
      <c r="J55" s="147"/>
      <c r="O55" s="99"/>
    </row>
    <row r="56" spans="1:10" ht="12.75">
      <c r="A56" s="53">
        <v>34344</v>
      </c>
      <c r="B56" s="54" t="s">
        <v>81</v>
      </c>
      <c r="C56" s="147">
        <f>SUM(D56)</f>
        <v>0</v>
      </c>
      <c r="D56" s="147"/>
      <c r="E56" s="147"/>
      <c r="F56" s="147"/>
      <c r="G56" s="147"/>
      <c r="H56" s="147"/>
      <c r="I56" s="147"/>
      <c r="J56" s="147"/>
    </row>
    <row r="57" spans="1:15" ht="12.75">
      <c r="A57" s="53"/>
      <c r="B57" s="54"/>
      <c r="C57" s="147"/>
      <c r="D57" s="147"/>
      <c r="E57" s="147"/>
      <c r="F57" s="147"/>
      <c r="G57" s="147"/>
      <c r="H57" s="147"/>
      <c r="I57" s="147"/>
      <c r="J57" s="147"/>
      <c r="O57" s="99"/>
    </row>
    <row r="58" spans="1:256" s="4" customFormat="1" ht="25.5">
      <c r="A58" s="55">
        <v>37</v>
      </c>
      <c r="B58" s="56" t="s">
        <v>82</v>
      </c>
      <c r="C58" s="146">
        <f>SUM(D58)</f>
        <v>1120000</v>
      </c>
      <c r="D58" s="146">
        <f>SUM(D59)</f>
        <v>1120000</v>
      </c>
      <c r="E58" s="146"/>
      <c r="F58" s="146"/>
      <c r="G58" s="146"/>
      <c r="H58" s="146"/>
      <c r="I58" s="146"/>
      <c r="J58" s="146"/>
      <c r="IV58" s="4">
        <f>SUM(A58:IU58)</f>
        <v>2240037</v>
      </c>
    </row>
    <row r="59" spans="1:10" ht="12.75">
      <c r="A59" s="53">
        <v>372</v>
      </c>
      <c r="B59" s="54" t="s">
        <v>83</v>
      </c>
      <c r="C59" s="147">
        <f>SUM(D59:E59)</f>
        <v>1120000</v>
      </c>
      <c r="D59" s="147">
        <f>SUM(D60)</f>
        <v>1120000</v>
      </c>
      <c r="E59" s="147"/>
      <c r="F59" s="147"/>
      <c r="G59" s="147"/>
      <c r="H59" s="147"/>
      <c r="I59" s="147"/>
      <c r="J59" s="147"/>
    </row>
    <row r="60" spans="1:10" ht="12.75">
      <c r="A60" s="53">
        <v>3722</v>
      </c>
      <c r="B60" s="54" t="s">
        <v>84</v>
      </c>
      <c r="C60" s="147">
        <f>SUM(D60)</f>
        <v>1120000</v>
      </c>
      <c r="D60" s="147">
        <v>1120000</v>
      </c>
      <c r="E60" s="147"/>
      <c r="F60" s="147"/>
      <c r="G60" s="147"/>
      <c r="H60" s="147"/>
      <c r="I60" s="147"/>
      <c r="J60" s="147"/>
    </row>
    <row r="61" spans="1:13" s="4" customFormat="1" ht="25.5">
      <c r="A61" s="55">
        <v>4</v>
      </c>
      <c r="B61" s="56" t="s">
        <v>121</v>
      </c>
      <c r="C61" s="146">
        <f>SUM(D61)</f>
        <v>360000</v>
      </c>
      <c r="D61" s="146">
        <f>SUM(D66+D62)</f>
        <v>360000</v>
      </c>
      <c r="E61" s="146"/>
      <c r="F61" s="146"/>
      <c r="G61" s="146"/>
      <c r="H61" s="146"/>
      <c r="I61" s="146"/>
      <c r="J61" s="146"/>
      <c r="M61" s="115"/>
    </row>
    <row r="62" spans="1:10" s="4" customFormat="1" ht="25.5">
      <c r="A62" s="55">
        <v>42</v>
      </c>
      <c r="B62" s="56" t="s">
        <v>121</v>
      </c>
      <c r="C62" s="146">
        <f>SUM(C63:C64)</f>
        <v>0</v>
      </c>
      <c r="D62" s="146">
        <f>SUM(D63:D64)</f>
        <v>0</v>
      </c>
      <c r="E62" s="146"/>
      <c r="F62" s="146"/>
      <c r="G62" s="146"/>
      <c r="H62" s="146"/>
      <c r="I62" s="146"/>
      <c r="J62" s="146"/>
    </row>
    <row r="63" spans="1:10" s="4" customFormat="1" ht="12.75">
      <c r="A63" s="53">
        <v>4221</v>
      </c>
      <c r="B63" s="54" t="s">
        <v>122</v>
      </c>
      <c r="C63" s="147"/>
      <c r="D63" s="147"/>
      <c r="E63" s="147"/>
      <c r="F63" s="147"/>
      <c r="G63" s="147"/>
      <c r="H63" s="147"/>
      <c r="I63" s="147"/>
      <c r="J63" s="147"/>
    </row>
    <row r="64" spans="1:10" s="4" customFormat="1" ht="12.75">
      <c r="A64" s="53">
        <v>4222</v>
      </c>
      <c r="B64" s="54" t="s">
        <v>91</v>
      </c>
      <c r="C64" s="147">
        <f>SUM(D64)</f>
        <v>0</v>
      </c>
      <c r="D64" s="147"/>
      <c r="E64" s="147"/>
      <c r="F64" s="147"/>
      <c r="G64" s="147"/>
      <c r="H64" s="147"/>
      <c r="I64" s="147"/>
      <c r="J64" s="147"/>
    </row>
    <row r="65" spans="1:10" s="4" customFormat="1" ht="25.5">
      <c r="A65" s="55">
        <v>45</v>
      </c>
      <c r="B65" s="56" t="s">
        <v>129</v>
      </c>
      <c r="C65" s="146">
        <f>SUM(C66)</f>
        <v>360000</v>
      </c>
      <c r="D65" s="146">
        <f>SUM(D67)</f>
        <v>360000</v>
      </c>
      <c r="E65" s="147"/>
      <c r="F65" s="147"/>
      <c r="G65" s="147"/>
      <c r="H65" s="147"/>
      <c r="I65" s="147"/>
      <c r="J65" s="147"/>
    </row>
    <row r="66" spans="1:10" s="4" customFormat="1" ht="25.5">
      <c r="A66" s="55">
        <v>451</v>
      </c>
      <c r="B66" s="56" t="s">
        <v>129</v>
      </c>
      <c r="C66" s="146">
        <f>SUM(D66)</f>
        <v>360000</v>
      </c>
      <c r="D66" s="146">
        <f>SUM(D67)</f>
        <v>360000</v>
      </c>
      <c r="E66" s="146"/>
      <c r="F66" s="146"/>
      <c r="G66" s="146"/>
      <c r="H66" s="146"/>
      <c r="I66" s="146"/>
      <c r="J66" s="146"/>
    </row>
    <row r="67" spans="1:10" ht="12.75">
      <c r="A67" s="53">
        <v>4511</v>
      </c>
      <c r="B67" s="54" t="s">
        <v>130</v>
      </c>
      <c r="C67" s="147">
        <f>SUM(D67)</f>
        <v>360000</v>
      </c>
      <c r="D67" s="147">
        <v>360000</v>
      </c>
      <c r="E67" s="147"/>
      <c r="F67" s="147"/>
      <c r="G67" s="147"/>
      <c r="H67" s="147"/>
      <c r="I67" s="147"/>
      <c r="J67" s="147"/>
    </row>
    <row r="68" spans="1:10" s="51" customFormat="1" ht="47.25">
      <c r="A68" s="57">
        <v>5060</v>
      </c>
      <c r="B68" s="58" t="s">
        <v>86</v>
      </c>
      <c r="C68" s="148">
        <f>SUM(E68)</f>
        <v>20500</v>
      </c>
      <c r="D68" s="148"/>
      <c r="E68" s="148">
        <f>SUM(E69)</f>
        <v>20500</v>
      </c>
      <c r="F68" s="148"/>
      <c r="G68" s="148"/>
      <c r="H68" s="148"/>
      <c r="I68" s="148"/>
      <c r="J68" s="148"/>
    </row>
    <row r="69" spans="1:10" s="52" customFormat="1" ht="30">
      <c r="A69" s="66" t="s">
        <v>87</v>
      </c>
      <c r="B69" s="67" t="s">
        <v>88</v>
      </c>
      <c r="C69" s="149">
        <f>SUM(C89+C71)</f>
        <v>20500</v>
      </c>
      <c r="D69" s="149"/>
      <c r="E69" s="149">
        <f>SUM(E70+E89)</f>
        <v>20500</v>
      </c>
      <c r="F69" s="153"/>
      <c r="G69" s="153"/>
      <c r="H69" s="153"/>
      <c r="I69" s="153"/>
      <c r="J69" s="153"/>
    </row>
    <row r="70" spans="1:10" s="63" customFormat="1" ht="15">
      <c r="A70" s="68">
        <v>3</v>
      </c>
      <c r="B70" s="67" t="s">
        <v>43</v>
      </c>
      <c r="C70" s="149">
        <f>SUM(C71)</f>
        <v>5507.2</v>
      </c>
      <c r="D70" s="149"/>
      <c r="E70" s="149">
        <f>SUM(E71)</f>
        <v>5507.2</v>
      </c>
      <c r="F70" s="149"/>
      <c r="G70" s="149"/>
      <c r="H70" s="149"/>
      <c r="I70" s="149"/>
      <c r="J70" s="149"/>
    </row>
    <row r="71" spans="1:10" ht="12.75">
      <c r="A71" s="55">
        <v>32</v>
      </c>
      <c r="B71" s="56" t="s">
        <v>24</v>
      </c>
      <c r="C71" s="146">
        <f>SUM(C72+C76+C79)</f>
        <v>5507.2</v>
      </c>
      <c r="D71" s="146"/>
      <c r="E71" s="146">
        <f>SUM(E72+E76+E79)</f>
        <v>5507.2</v>
      </c>
      <c r="F71" s="147"/>
      <c r="G71" s="147"/>
      <c r="H71" s="147"/>
      <c r="I71" s="147"/>
      <c r="J71" s="147"/>
    </row>
    <row r="72" spans="1:256" s="4" customFormat="1" ht="12.75">
      <c r="A72" s="55">
        <v>322</v>
      </c>
      <c r="B72" s="56" t="s">
        <v>26</v>
      </c>
      <c r="C72" s="146">
        <f>SUM(D72:E72)</f>
        <v>5507.2</v>
      </c>
      <c r="D72" s="146"/>
      <c r="E72" s="146">
        <f>SUM(E73:E74)</f>
        <v>5507.2</v>
      </c>
      <c r="F72" s="146"/>
      <c r="G72" s="146"/>
      <c r="H72" s="146"/>
      <c r="I72" s="146"/>
      <c r="J72" s="146"/>
      <c r="IV72" s="4">
        <f>SUM(A72:IU72)</f>
        <v>11336.4</v>
      </c>
    </row>
    <row r="73" spans="1:10" s="4" customFormat="1" ht="12.75">
      <c r="A73" s="53">
        <v>3221</v>
      </c>
      <c r="B73" s="54" t="s">
        <v>89</v>
      </c>
      <c r="C73" s="147"/>
      <c r="D73" s="147"/>
      <c r="E73" s="147">
        <v>1007.2</v>
      </c>
      <c r="F73" s="146"/>
      <c r="G73" s="146"/>
      <c r="H73" s="146"/>
      <c r="I73" s="146"/>
      <c r="J73" s="146"/>
    </row>
    <row r="74" spans="1:10" s="4" customFormat="1" ht="12.75">
      <c r="A74" s="53">
        <v>3224</v>
      </c>
      <c r="B74" s="54" t="s">
        <v>90</v>
      </c>
      <c r="C74" s="147">
        <f>SUM(E74)</f>
        <v>4500</v>
      </c>
      <c r="D74" s="147"/>
      <c r="E74" s="147">
        <v>4500</v>
      </c>
      <c r="F74" s="146"/>
      <c r="G74" s="146"/>
      <c r="H74" s="146"/>
      <c r="I74" s="146"/>
      <c r="J74" s="146"/>
    </row>
    <row r="75" spans="1:10" s="4" customFormat="1" ht="12.75">
      <c r="A75" s="53">
        <v>32251</v>
      </c>
      <c r="B75" s="54" t="s">
        <v>127</v>
      </c>
      <c r="C75" s="147"/>
      <c r="D75" s="147"/>
      <c r="E75" s="147"/>
      <c r="F75" s="146"/>
      <c r="G75" s="146"/>
      <c r="H75" s="146"/>
      <c r="I75" s="146"/>
      <c r="J75" s="146"/>
    </row>
    <row r="76" spans="1:10" s="4" customFormat="1" ht="11.25" customHeight="1">
      <c r="A76" s="55">
        <v>323</v>
      </c>
      <c r="B76" s="56" t="s">
        <v>27</v>
      </c>
      <c r="C76" s="146">
        <f>SUM(E76)</f>
        <v>0</v>
      </c>
      <c r="D76" s="146"/>
      <c r="E76" s="146">
        <f>SUM(E77:E78)</f>
        <v>0</v>
      </c>
      <c r="F76" s="146"/>
      <c r="G76" s="146"/>
      <c r="H76" s="146"/>
      <c r="I76" s="146"/>
      <c r="J76" s="146"/>
    </row>
    <row r="77" spans="1:10" ht="12.75">
      <c r="A77" s="53">
        <v>3231</v>
      </c>
      <c r="B77" s="54" t="s">
        <v>64</v>
      </c>
      <c r="C77" s="147">
        <f>SUM(D77:E77)</f>
        <v>0</v>
      </c>
      <c r="D77" s="147"/>
      <c r="E77" s="147"/>
      <c r="F77" s="147"/>
      <c r="G77" s="147"/>
      <c r="H77" s="147"/>
      <c r="I77" s="147"/>
      <c r="J77" s="147"/>
    </row>
    <row r="78" spans="1:10" ht="12.75">
      <c r="A78" s="53">
        <v>3232</v>
      </c>
      <c r="B78" s="54" t="s">
        <v>132</v>
      </c>
      <c r="C78" s="147">
        <f>SUM(D78:E78)</f>
        <v>0</v>
      </c>
      <c r="D78" s="147"/>
      <c r="E78" s="147"/>
      <c r="F78" s="147"/>
      <c r="G78" s="147"/>
      <c r="H78" s="147"/>
      <c r="I78" s="147"/>
      <c r="J78" s="147"/>
    </row>
    <row r="79" spans="1:10" s="4" customFormat="1" ht="12.75">
      <c r="A79" s="55">
        <v>329</v>
      </c>
      <c r="B79" s="56" t="s">
        <v>93</v>
      </c>
      <c r="C79" s="146">
        <f>SUM(C80)</f>
        <v>0</v>
      </c>
      <c r="D79" s="146"/>
      <c r="E79" s="146">
        <f>SUM(E80)</f>
        <v>0</v>
      </c>
      <c r="F79" s="146"/>
      <c r="G79" s="146"/>
      <c r="H79" s="146"/>
      <c r="I79" s="146"/>
      <c r="J79" s="146"/>
    </row>
    <row r="80" spans="1:10" ht="12.75">
      <c r="A80" s="53">
        <v>3299</v>
      </c>
      <c r="B80" s="54" t="s">
        <v>94</v>
      </c>
      <c r="C80" s="147">
        <f>SUM(E80)</f>
        <v>0</v>
      </c>
      <c r="D80" s="147"/>
      <c r="E80" s="147"/>
      <c r="F80" s="147"/>
      <c r="G80" s="147"/>
      <c r="H80" s="147"/>
      <c r="I80" s="147"/>
      <c r="J80" s="147"/>
    </row>
    <row r="81" spans="1:10" s="4" customFormat="1" ht="25.5">
      <c r="A81" s="55">
        <v>4</v>
      </c>
      <c r="B81" s="56" t="s">
        <v>30</v>
      </c>
      <c r="C81" s="146">
        <f>SUM(C82)</f>
        <v>0</v>
      </c>
      <c r="D81" s="146"/>
      <c r="E81" s="146"/>
      <c r="F81" s="146"/>
      <c r="G81" s="146"/>
      <c r="H81" s="146"/>
      <c r="I81" s="146"/>
      <c r="J81" s="146"/>
    </row>
    <row r="82" spans="1:10" ht="25.5" customHeight="1">
      <c r="A82" s="55">
        <v>42</v>
      </c>
      <c r="B82" s="56" t="s">
        <v>45</v>
      </c>
      <c r="C82" s="147">
        <f>SUM(E82)</f>
        <v>0</v>
      </c>
      <c r="D82" s="147"/>
      <c r="E82" s="147">
        <f>SUM(E86+E84)</f>
        <v>0</v>
      </c>
      <c r="F82" s="147"/>
      <c r="G82" s="147"/>
      <c r="H82" s="147"/>
      <c r="I82" s="147"/>
      <c r="J82" s="147"/>
    </row>
    <row r="83" spans="1:10" ht="12.75">
      <c r="A83" s="53">
        <v>421</v>
      </c>
      <c r="B83" s="54" t="s">
        <v>42</v>
      </c>
      <c r="C83" s="147"/>
      <c r="D83" s="147"/>
      <c r="E83" s="147"/>
      <c r="F83" s="147"/>
      <c r="G83" s="147"/>
      <c r="H83" s="147"/>
      <c r="I83" s="147"/>
      <c r="J83" s="147"/>
    </row>
    <row r="84" spans="1:10" s="4" customFormat="1" ht="12.75" customHeight="1">
      <c r="A84" s="55">
        <v>422</v>
      </c>
      <c r="B84" s="56" t="s">
        <v>91</v>
      </c>
      <c r="C84" s="146">
        <f>SUM(C85)</f>
        <v>0</v>
      </c>
      <c r="D84" s="146"/>
      <c r="E84" s="146">
        <f>SUM(E85)</f>
        <v>0</v>
      </c>
      <c r="F84" s="146"/>
      <c r="G84" s="146"/>
      <c r="H84" s="146"/>
      <c r="I84" s="146"/>
      <c r="J84" s="146"/>
    </row>
    <row r="85" spans="1:10" ht="12.75" customHeight="1">
      <c r="A85" s="53">
        <v>4221</v>
      </c>
      <c r="B85" s="54" t="s">
        <v>92</v>
      </c>
      <c r="C85" s="147"/>
      <c r="D85" s="147"/>
      <c r="E85" s="147"/>
      <c r="F85" s="147"/>
      <c r="G85" s="147"/>
      <c r="H85" s="147"/>
      <c r="I85" s="147"/>
      <c r="J85" s="147"/>
    </row>
    <row r="86" spans="1:13" s="4" customFormat="1" ht="12.75" customHeight="1">
      <c r="A86" s="55">
        <v>45</v>
      </c>
      <c r="B86" s="56" t="s">
        <v>131</v>
      </c>
      <c r="C86" s="146">
        <f>SUM(D86:E86)</f>
        <v>0</v>
      </c>
      <c r="D86" s="146"/>
      <c r="E86" s="146">
        <f>SUM(E87)</f>
        <v>0</v>
      </c>
      <c r="F86" s="146"/>
      <c r="G86" s="146"/>
      <c r="H86" s="146"/>
      <c r="I86" s="146"/>
      <c r="J86" s="146"/>
      <c r="M86" s="4">
        <f>SUM(O22)</f>
        <v>0</v>
      </c>
    </row>
    <row r="87" spans="1:10" ht="12.75" customHeight="1">
      <c r="A87" s="53">
        <v>42311</v>
      </c>
      <c r="B87" s="54" t="s">
        <v>126</v>
      </c>
      <c r="C87" s="147">
        <f>SUM(D87:E87)</f>
        <v>0</v>
      </c>
      <c r="D87" s="147"/>
      <c r="E87" s="147"/>
      <c r="F87" s="147"/>
      <c r="G87" s="147"/>
      <c r="H87" s="147"/>
      <c r="I87" s="147"/>
      <c r="J87" s="147"/>
    </row>
    <row r="88" spans="1:10" ht="12.75" customHeight="1">
      <c r="A88" s="53"/>
      <c r="B88" s="54"/>
      <c r="C88" s="147"/>
      <c r="D88" s="147"/>
      <c r="E88" s="147"/>
      <c r="F88" s="147"/>
      <c r="G88" s="147"/>
      <c r="H88" s="147"/>
      <c r="I88" s="147"/>
      <c r="J88" s="147"/>
    </row>
    <row r="89" spans="1:10" s="4" customFormat="1" ht="12.75" customHeight="1">
      <c r="A89" s="55">
        <v>54</v>
      </c>
      <c r="B89" s="56" t="s">
        <v>128</v>
      </c>
      <c r="C89" s="146">
        <f>SUM(D89:E89)</f>
        <v>14992.8</v>
      </c>
      <c r="D89" s="146"/>
      <c r="E89" s="146">
        <f>SUM(E90)</f>
        <v>14992.8</v>
      </c>
      <c r="F89" s="146"/>
      <c r="G89" s="146"/>
      <c r="H89" s="146"/>
      <c r="I89" s="146"/>
      <c r="J89" s="146"/>
    </row>
    <row r="90" spans="1:10" ht="12.75" customHeight="1">
      <c r="A90" s="53">
        <v>5445</v>
      </c>
      <c r="B90" s="54" t="s">
        <v>128</v>
      </c>
      <c r="C90" s="147">
        <f>SUM(D90:E90)</f>
        <v>14992.8</v>
      </c>
      <c r="D90" s="147"/>
      <c r="E90" s="147">
        <v>14992.8</v>
      </c>
      <c r="F90" s="147"/>
      <c r="G90" s="147"/>
      <c r="H90" s="147"/>
      <c r="I90" s="147"/>
      <c r="J90" s="147"/>
    </row>
    <row r="91" spans="1:10" s="4" customFormat="1" ht="12.75" customHeight="1">
      <c r="A91" s="55"/>
      <c r="B91" s="56"/>
      <c r="C91" s="146"/>
      <c r="D91" s="146"/>
      <c r="E91" s="146"/>
      <c r="F91" s="146"/>
      <c r="G91" s="146"/>
      <c r="H91" s="146"/>
      <c r="I91" s="146"/>
      <c r="J91" s="146"/>
    </row>
    <row r="92" spans="1:10" s="51" customFormat="1" ht="45" customHeight="1">
      <c r="A92" s="57">
        <v>5065</v>
      </c>
      <c r="B92" s="58" t="s">
        <v>95</v>
      </c>
      <c r="C92" s="148">
        <f>SUM(F92)</f>
        <v>180000</v>
      </c>
      <c r="D92" s="148"/>
      <c r="E92" s="148"/>
      <c r="F92" s="148">
        <f>SUM(F93+F99+F102)</f>
        <v>180000</v>
      </c>
      <c r="G92" s="148"/>
      <c r="H92" s="148"/>
      <c r="I92" s="148"/>
      <c r="J92" s="148"/>
    </row>
    <row r="93" spans="1:10" s="4" customFormat="1" ht="26.25" customHeight="1">
      <c r="A93" s="55" t="s">
        <v>96</v>
      </c>
      <c r="B93" s="56" t="s">
        <v>97</v>
      </c>
      <c r="C93" s="146">
        <f>SUM(C95)</f>
        <v>0</v>
      </c>
      <c r="D93" s="146"/>
      <c r="E93" s="146"/>
      <c r="F93" s="146">
        <f>SUM(F95)</f>
        <v>0</v>
      </c>
      <c r="G93" s="146"/>
      <c r="H93" s="146"/>
      <c r="I93" s="146"/>
      <c r="J93" s="146"/>
    </row>
    <row r="94" spans="1:10" s="4" customFormat="1" ht="12.75" customHeight="1">
      <c r="A94" s="55">
        <v>3</v>
      </c>
      <c r="B94" s="56" t="s">
        <v>114</v>
      </c>
      <c r="C94" s="146"/>
      <c r="D94" s="146"/>
      <c r="E94" s="146"/>
      <c r="F94" s="146"/>
      <c r="G94" s="146"/>
      <c r="H94" s="146"/>
      <c r="I94" s="146"/>
      <c r="J94" s="146"/>
    </row>
    <row r="95" spans="1:10" s="4" customFormat="1" ht="12.75" customHeight="1">
      <c r="A95" s="55">
        <v>31</v>
      </c>
      <c r="B95" s="56" t="s">
        <v>98</v>
      </c>
      <c r="C95" s="146">
        <f>SUM(C96)</f>
        <v>0</v>
      </c>
      <c r="D95" s="146"/>
      <c r="E95" s="146"/>
      <c r="F95" s="146">
        <f>SUM(F96)</f>
        <v>0</v>
      </c>
      <c r="G95" s="146"/>
      <c r="H95" s="146"/>
      <c r="I95" s="146"/>
      <c r="J95" s="146"/>
    </row>
    <row r="96" spans="1:13" ht="12.75" customHeight="1">
      <c r="A96" s="53">
        <v>313</v>
      </c>
      <c r="B96" s="54" t="s">
        <v>23</v>
      </c>
      <c r="C96" s="147"/>
      <c r="D96" s="152"/>
      <c r="E96" s="147"/>
      <c r="F96" s="147"/>
      <c r="G96" s="147"/>
      <c r="H96" s="152"/>
      <c r="I96" s="147"/>
      <c r="J96" s="147"/>
      <c r="M96" s="99"/>
    </row>
    <row r="97" spans="1:13" s="4" customFormat="1" ht="12.75">
      <c r="A97" s="53">
        <v>3131</v>
      </c>
      <c r="B97" s="54" t="s">
        <v>100</v>
      </c>
      <c r="C97" s="147"/>
      <c r="D97" s="146"/>
      <c r="E97" s="146"/>
      <c r="F97" s="147"/>
      <c r="G97" s="146"/>
      <c r="H97" s="146"/>
      <c r="I97" s="146"/>
      <c r="J97" s="146"/>
      <c r="M97" s="115"/>
    </row>
    <row r="98" spans="1:13" s="4" customFormat="1" ht="12.75">
      <c r="A98" s="53"/>
      <c r="B98" s="54"/>
      <c r="C98" s="147"/>
      <c r="D98" s="146"/>
      <c r="E98" s="146"/>
      <c r="F98" s="147"/>
      <c r="G98" s="146"/>
      <c r="H98" s="146"/>
      <c r="I98" s="146"/>
      <c r="J98" s="146"/>
      <c r="M98" s="115"/>
    </row>
    <row r="99" spans="1:10" s="4" customFormat="1" ht="12.75">
      <c r="A99" s="55">
        <v>32</v>
      </c>
      <c r="B99" s="56" t="s">
        <v>106</v>
      </c>
      <c r="C99" s="146">
        <f>SUM(C100)</f>
        <v>180000</v>
      </c>
      <c r="D99" s="146"/>
      <c r="E99" s="146"/>
      <c r="F99" s="146">
        <f>SUM(F100)</f>
        <v>180000</v>
      </c>
      <c r="G99" s="146"/>
      <c r="H99" s="146"/>
      <c r="I99" s="146"/>
      <c r="J99" s="146"/>
    </row>
    <row r="100" spans="1:10" s="4" customFormat="1" ht="12.75">
      <c r="A100" s="53">
        <v>322</v>
      </c>
      <c r="B100" s="54" t="s">
        <v>26</v>
      </c>
      <c r="C100" s="147">
        <f>SUM(D100:F100)</f>
        <v>180000</v>
      </c>
      <c r="D100" s="146"/>
      <c r="E100" s="146"/>
      <c r="F100" s="147">
        <f>SUM(F101)</f>
        <v>180000</v>
      </c>
      <c r="G100" s="146"/>
      <c r="H100" s="146"/>
      <c r="I100" s="146"/>
      <c r="J100" s="146"/>
    </row>
    <row r="101" spans="1:10" s="4" customFormat="1" ht="12.75">
      <c r="A101" s="53">
        <v>3222</v>
      </c>
      <c r="B101" s="54" t="s">
        <v>89</v>
      </c>
      <c r="C101" s="147">
        <f>SUM(D101:F101)</f>
        <v>180000</v>
      </c>
      <c r="D101" s="146"/>
      <c r="E101" s="146"/>
      <c r="F101" s="147">
        <v>180000</v>
      </c>
      <c r="G101" s="146"/>
      <c r="H101" s="146"/>
      <c r="I101" s="146"/>
      <c r="J101" s="146"/>
    </row>
    <row r="102" spans="1:10" s="4" customFormat="1" ht="25.5" customHeight="1">
      <c r="A102" s="55">
        <v>42</v>
      </c>
      <c r="B102" s="56" t="s">
        <v>45</v>
      </c>
      <c r="C102" s="146"/>
      <c r="D102" s="146"/>
      <c r="E102" s="146"/>
      <c r="F102" s="146"/>
      <c r="G102" s="146"/>
      <c r="H102" s="146"/>
      <c r="I102" s="146"/>
      <c r="J102" s="146"/>
    </row>
    <row r="103" spans="1:10" s="4" customFormat="1" ht="12.75" customHeight="1">
      <c r="A103" s="55">
        <v>422</v>
      </c>
      <c r="B103" s="56" t="s">
        <v>91</v>
      </c>
      <c r="C103" s="146"/>
      <c r="D103" s="146"/>
      <c r="E103" s="146"/>
      <c r="F103" s="146"/>
      <c r="G103" s="146"/>
      <c r="H103" s="146"/>
      <c r="I103" s="146"/>
      <c r="J103" s="146"/>
    </row>
    <row r="104" spans="1:10" ht="12.75" customHeight="1">
      <c r="A104" s="53">
        <v>4221</v>
      </c>
      <c r="B104" s="54" t="s">
        <v>92</v>
      </c>
      <c r="C104" s="147"/>
      <c r="D104" s="147"/>
      <c r="E104" s="147"/>
      <c r="F104" s="147"/>
      <c r="G104" s="147"/>
      <c r="H104" s="147"/>
      <c r="I104" s="147"/>
      <c r="J104" s="147"/>
    </row>
    <row r="105" spans="1:10" ht="12.75" customHeight="1">
      <c r="A105" s="53"/>
      <c r="B105" s="54"/>
      <c r="C105" s="147"/>
      <c r="D105" s="147"/>
      <c r="E105" s="147"/>
      <c r="F105" s="147"/>
      <c r="G105" s="147"/>
      <c r="H105" s="147"/>
      <c r="I105" s="147"/>
      <c r="J105" s="147"/>
    </row>
    <row r="106" spans="1:10" s="51" customFormat="1" ht="15.75">
      <c r="A106" s="57">
        <v>5070</v>
      </c>
      <c r="B106" s="58" t="s">
        <v>101</v>
      </c>
      <c r="C106" s="148"/>
      <c r="D106" s="148"/>
      <c r="E106" s="148"/>
      <c r="F106" s="148"/>
      <c r="G106" s="148"/>
      <c r="H106" s="148"/>
      <c r="I106" s="148"/>
      <c r="J106" s="148"/>
    </row>
    <row r="107" spans="1:13" s="51" customFormat="1" ht="15.75">
      <c r="A107" s="57" t="s">
        <v>102</v>
      </c>
      <c r="B107" s="58" t="s">
        <v>103</v>
      </c>
      <c r="C107" s="148">
        <f>SUM(C108+C116)</f>
        <v>558675</v>
      </c>
      <c r="D107" s="148"/>
      <c r="E107" s="148"/>
      <c r="F107" s="148"/>
      <c r="G107" s="148">
        <f>SUM(G108+G116)</f>
        <v>558675</v>
      </c>
      <c r="H107" s="148"/>
      <c r="I107" s="148"/>
      <c r="J107" s="148"/>
      <c r="M107" s="164"/>
    </row>
    <row r="108" spans="1:10" s="4" customFormat="1" ht="12.75">
      <c r="A108" s="53">
        <v>31</v>
      </c>
      <c r="B108" s="54" t="s">
        <v>98</v>
      </c>
      <c r="C108" s="146">
        <f>SUM(C109+C111+C113)</f>
        <v>527575</v>
      </c>
      <c r="D108" s="146"/>
      <c r="E108" s="146"/>
      <c r="F108" s="146"/>
      <c r="G108" s="146">
        <f>SUM(G109+G111+G113)</f>
        <v>527575</v>
      </c>
      <c r="H108" s="146"/>
      <c r="I108" s="146"/>
      <c r="J108" s="146"/>
    </row>
    <row r="109" spans="1:13" s="4" customFormat="1" ht="12.75">
      <c r="A109" s="55">
        <v>311</v>
      </c>
      <c r="B109" s="56" t="s">
        <v>104</v>
      </c>
      <c r="C109" s="146">
        <f>SUM(C110)</f>
        <v>460500</v>
      </c>
      <c r="D109" s="146"/>
      <c r="E109" s="146"/>
      <c r="F109" s="146"/>
      <c r="G109" s="146">
        <f>SUM(G110)</f>
        <v>460500</v>
      </c>
      <c r="H109" s="146"/>
      <c r="I109" s="146"/>
      <c r="J109" s="146"/>
      <c r="M109" s="115"/>
    </row>
    <row r="110" spans="1:10" s="4" customFormat="1" ht="12.75">
      <c r="A110" s="53">
        <v>3111</v>
      </c>
      <c r="B110" s="54" t="s">
        <v>105</v>
      </c>
      <c r="C110" s="147">
        <f>SUM(G110)</f>
        <v>460500</v>
      </c>
      <c r="D110" s="146"/>
      <c r="E110" s="146"/>
      <c r="F110" s="146"/>
      <c r="G110" s="147">
        <v>460500</v>
      </c>
      <c r="H110" s="146"/>
      <c r="I110" s="146"/>
      <c r="J110" s="146"/>
    </row>
    <row r="111" spans="1:10" s="4" customFormat="1" ht="12.75">
      <c r="A111" s="55">
        <v>312</v>
      </c>
      <c r="B111" s="56" t="s">
        <v>22</v>
      </c>
      <c r="C111" s="146">
        <f>SUM(D111:G111)</f>
        <v>15000</v>
      </c>
      <c r="D111" s="146"/>
      <c r="E111" s="146"/>
      <c r="F111" s="146"/>
      <c r="G111" s="146">
        <f>SUM(G112)</f>
        <v>15000</v>
      </c>
      <c r="H111" s="146"/>
      <c r="I111" s="146"/>
      <c r="J111" s="146"/>
    </row>
    <row r="112" spans="1:10" s="4" customFormat="1" ht="12.75">
      <c r="A112" s="53">
        <v>3121</v>
      </c>
      <c r="B112" s="54" t="s">
        <v>22</v>
      </c>
      <c r="C112" s="147">
        <f>SUM(D112:G112)</f>
        <v>15000</v>
      </c>
      <c r="D112" s="146"/>
      <c r="E112" s="146"/>
      <c r="F112" s="146"/>
      <c r="G112" s="147">
        <v>15000</v>
      </c>
      <c r="H112" s="146"/>
      <c r="I112" s="146"/>
      <c r="J112" s="146"/>
    </row>
    <row r="113" spans="1:10" s="4" customFormat="1" ht="12.75">
      <c r="A113" s="55">
        <v>313</v>
      </c>
      <c r="B113" s="56" t="s">
        <v>99</v>
      </c>
      <c r="C113" s="146">
        <f>SUM(C114)</f>
        <v>52075</v>
      </c>
      <c r="D113" s="146"/>
      <c r="E113" s="146"/>
      <c r="F113" s="146"/>
      <c r="G113" s="146">
        <f>SUM(G114)</f>
        <v>52075</v>
      </c>
      <c r="H113" s="146"/>
      <c r="I113" s="146"/>
      <c r="J113" s="146"/>
    </row>
    <row r="114" spans="1:10" s="4" customFormat="1" ht="12.75">
      <c r="A114" s="53">
        <v>3131</v>
      </c>
      <c r="B114" s="54" t="s">
        <v>100</v>
      </c>
      <c r="C114" s="147">
        <f>SUM(G114)</f>
        <v>52075</v>
      </c>
      <c r="D114" s="146"/>
      <c r="E114" s="146"/>
      <c r="F114" s="146"/>
      <c r="G114" s="147">
        <v>52075</v>
      </c>
      <c r="H114" s="146"/>
      <c r="I114" s="146"/>
      <c r="J114" s="146"/>
    </row>
    <row r="115" spans="1:10" s="4" customFormat="1" ht="12.75">
      <c r="A115" s="55">
        <v>32</v>
      </c>
      <c r="B115" s="56" t="s">
        <v>106</v>
      </c>
      <c r="C115" s="146"/>
      <c r="D115" s="146"/>
      <c r="E115" s="146"/>
      <c r="F115" s="146"/>
      <c r="G115" s="146"/>
      <c r="H115" s="146"/>
      <c r="I115" s="146"/>
      <c r="J115" s="146"/>
    </row>
    <row r="116" spans="1:10" s="4" customFormat="1" ht="12.75">
      <c r="A116" s="53">
        <v>321</v>
      </c>
      <c r="B116" s="54" t="s">
        <v>25</v>
      </c>
      <c r="C116" s="146">
        <f>SUM(C117:C118)</f>
        <v>31100</v>
      </c>
      <c r="D116" s="146"/>
      <c r="E116" s="146"/>
      <c r="F116" s="146"/>
      <c r="G116" s="146">
        <f>SUM(G117:G118)</f>
        <v>31100</v>
      </c>
      <c r="H116" s="146"/>
      <c r="I116" s="146"/>
      <c r="J116" s="146"/>
    </row>
    <row r="117" spans="1:10" s="4" customFormat="1" ht="12.75">
      <c r="A117" s="53">
        <v>3211</v>
      </c>
      <c r="B117" s="54" t="s">
        <v>49</v>
      </c>
      <c r="C117" s="147">
        <f>SUM(D117:G117)</f>
        <v>800</v>
      </c>
      <c r="D117" s="146"/>
      <c r="E117" s="146"/>
      <c r="F117" s="146"/>
      <c r="G117" s="147">
        <v>800</v>
      </c>
      <c r="H117" s="146"/>
      <c r="I117" s="146"/>
      <c r="J117" s="146"/>
    </row>
    <row r="118" spans="1:10" s="4" customFormat="1" ht="25.5">
      <c r="A118" s="53">
        <v>3212</v>
      </c>
      <c r="B118" s="54" t="s">
        <v>107</v>
      </c>
      <c r="C118" s="147">
        <f>SUM(G118)</f>
        <v>30300</v>
      </c>
      <c r="D118" s="146"/>
      <c r="E118" s="146"/>
      <c r="F118" s="146"/>
      <c r="G118" s="147">
        <v>30300</v>
      </c>
      <c r="H118" s="146"/>
      <c r="I118" s="146"/>
      <c r="J118" s="146"/>
    </row>
    <row r="119" spans="1:10" s="4" customFormat="1" ht="12.75">
      <c r="A119" s="53"/>
      <c r="B119" s="54"/>
      <c r="C119" s="147"/>
      <c r="D119" s="146"/>
      <c r="E119" s="146"/>
      <c r="F119" s="147"/>
      <c r="G119" s="146"/>
      <c r="H119" s="146"/>
      <c r="I119" s="146"/>
      <c r="J119" s="146"/>
    </row>
    <row r="120" spans="1:10" s="51" customFormat="1" ht="15.75">
      <c r="A120" s="57" t="s">
        <v>108</v>
      </c>
      <c r="B120" s="58" t="s">
        <v>109</v>
      </c>
      <c r="C120" s="148">
        <f>SUM(C121)</f>
        <v>80371</v>
      </c>
      <c r="D120" s="148">
        <f>SUM(D121)</f>
        <v>80371</v>
      </c>
      <c r="E120" s="148"/>
      <c r="F120" s="148"/>
      <c r="G120" s="148"/>
      <c r="H120" s="148"/>
      <c r="I120" s="148"/>
      <c r="J120" s="148"/>
    </row>
    <row r="121" spans="1:10" s="4" customFormat="1" ht="12.75">
      <c r="A121" s="53">
        <v>32</v>
      </c>
      <c r="B121" s="54" t="s">
        <v>24</v>
      </c>
      <c r="C121" s="147">
        <f>SUM(C122)</f>
        <v>80371</v>
      </c>
      <c r="D121" s="147">
        <f>SUM(D122)</f>
        <v>80371</v>
      </c>
      <c r="E121" s="146"/>
      <c r="F121" s="146"/>
      <c r="G121" s="146"/>
      <c r="H121" s="146"/>
      <c r="I121" s="146"/>
      <c r="J121" s="146"/>
    </row>
    <row r="122" spans="1:10" s="4" customFormat="1" ht="12.75">
      <c r="A122" s="53">
        <v>323</v>
      </c>
      <c r="B122" s="54" t="s">
        <v>27</v>
      </c>
      <c r="C122" s="147">
        <f>SUM(C123)</f>
        <v>80371</v>
      </c>
      <c r="D122" s="147">
        <v>80371</v>
      </c>
      <c r="E122" s="146"/>
      <c r="F122" s="146"/>
      <c r="G122" s="146"/>
      <c r="H122" s="146"/>
      <c r="I122" s="146"/>
      <c r="J122" s="146"/>
    </row>
    <row r="123" spans="1:10" s="4" customFormat="1" ht="12.75">
      <c r="A123" s="53">
        <v>3238</v>
      </c>
      <c r="B123" s="54" t="s">
        <v>71</v>
      </c>
      <c r="C123" s="147">
        <f>SUM(D123:E123)</f>
        <v>80371</v>
      </c>
      <c r="D123" s="147">
        <v>80371</v>
      </c>
      <c r="E123" s="146"/>
      <c r="F123" s="146"/>
      <c r="G123" s="146"/>
      <c r="H123" s="146"/>
      <c r="I123" s="146"/>
      <c r="J123" s="146"/>
    </row>
    <row r="124" spans="1:10" s="4" customFormat="1" ht="12.75">
      <c r="A124" s="53"/>
      <c r="B124" s="54"/>
      <c r="C124" s="147"/>
      <c r="D124" s="146"/>
      <c r="E124" s="146"/>
      <c r="F124" s="147"/>
      <c r="G124" s="146"/>
      <c r="H124" s="146"/>
      <c r="I124" s="146"/>
      <c r="J124" s="146"/>
    </row>
    <row r="125" spans="1:10" s="51" customFormat="1" ht="15.75">
      <c r="A125" s="57" t="s">
        <v>110</v>
      </c>
      <c r="B125" s="58" t="s">
        <v>111</v>
      </c>
      <c r="C125" s="148">
        <f>SUM(C126)</f>
        <v>31586.42</v>
      </c>
      <c r="D125" s="148"/>
      <c r="E125" s="148"/>
      <c r="F125" s="148"/>
      <c r="G125" s="148">
        <f>SUM(G126)</f>
        <v>31586.42</v>
      </c>
      <c r="H125" s="148"/>
      <c r="I125" s="148"/>
      <c r="J125" s="148"/>
    </row>
    <row r="126" spans="1:10" s="4" customFormat="1" ht="12.75">
      <c r="A126" s="53">
        <v>32</v>
      </c>
      <c r="B126" s="54" t="s">
        <v>24</v>
      </c>
      <c r="C126" s="147">
        <f>SUM(C127)</f>
        <v>31586.42</v>
      </c>
      <c r="D126" s="146"/>
      <c r="E126" s="146"/>
      <c r="F126" s="147"/>
      <c r="G126" s="147">
        <f>SUM(G127)</f>
        <v>31586.42</v>
      </c>
      <c r="H126" s="146"/>
      <c r="I126" s="146"/>
      <c r="J126" s="146"/>
    </row>
    <row r="127" spans="1:10" s="4" customFormat="1" ht="12.75">
      <c r="A127" s="53">
        <v>322</v>
      </c>
      <c r="B127" s="54" t="s">
        <v>26</v>
      </c>
      <c r="C127" s="147">
        <f>SUM(G127)</f>
        <v>31586.42</v>
      </c>
      <c r="D127" s="146"/>
      <c r="E127" s="146"/>
      <c r="F127" s="147"/>
      <c r="G127" s="147">
        <f>SUM(G128)</f>
        <v>31586.42</v>
      </c>
      <c r="H127" s="146"/>
      <c r="I127" s="146"/>
      <c r="J127" s="146"/>
    </row>
    <row r="128" spans="1:10" s="4" customFormat="1" ht="12.75">
      <c r="A128" s="53">
        <v>3222</v>
      </c>
      <c r="B128" s="54" t="s">
        <v>89</v>
      </c>
      <c r="C128" s="147">
        <f>SUM(G128)</f>
        <v>31586.42</v>
      </c>
      <c r="D128" s="146"/>
      <c r="E128" s="146"/>
      <c r="F128" s="147"/>
      <c r="G128" s="147">
        <v>31586.42</v>
      </c>
      <c r="H128" s="146"/>
      <c r="I128" s="146"/>
      <c r="J128" s="146"/>
    </row>
    <row r="129" spans="1:256" s="51" customFormat="1" ht="15.75">
      <c r="A129" s="57" t="s">
        <v>112</v>
      </c>
      <c r="B129" s="58" t="s">
        <v>125</v>
      </c>
      <c r="C129" s="148">
        <f>SUM(C130)</f>
        <v>56341</v>
      </c>
      <c r="D129" s="151"/>
      <c r="E129" s="148"/>
      <c r="F129" s="148"/>
      <c r="G129" s="148">
        <f>SUM(G130)</f>
        <v>56341</v>
      </c>
      <c r="H129" s="148"/>
      <c r="I129" s="148"/>
      <c r="J129" s="148"/>
      <c r="IV129" s="51">
        <f>SUM(G129:IU129)</f>
        <v>56341</v>
      </c>
    </row>
    <row r="130" spans="1:10" s="4" customFormat="1" ht="12.75">
      <c r="A130" s="53">
        <v>32</v>
      </c>
      <c r="B130" s="54" t="s">
        <v>150</v>
      </c>
      <c r="C130" s="147">
        <f>SUM(C131)</f>
        <v>56341</v>
      </c>
      <c r="D130" s="146"/>
      <c r="E130" s="146"/>
      <c r="F130" s="146"/>
      <c r="G130" s="147">
        <f>SUM(G131)</f>
        <v>56341</v>
      </c>
      <c r="H130" s="146"/>
      <c r="I130" s="146"/>
      <c r="J130" s="146"/>
    </row>
    <row r="131" spans="1:10" s="4" customFormat="1" ht="12.75">
      <c r="A131" s="53">
        <v>3221</v>
      </c>
      <c r="B131" s="54" t="s">
        <v>151</v>
      </c>
      <c r="C131" s="147">
        <f>SUM(D131:G131)</f>
        <v>56341</v>
      </c>
      <c r="D131" s="146"/>
      <c r="E131" s="146"/>
      <c r="F131" s="146"/>
      <c r="G131" s="147">
        <v>56341</v>
      </c>
      <c r="H131" s="146"/>
      <c r="I131" s="146"/>
      <c r="J131" s="146"/>
    </row>
    <row r="132" spans="1:10" s="4" customFormat="1" ht="12.75">
      <c r="A132" s="53"/>
      <c r="B132" s="54"/>
      <c r="C132" s="146"/>
      <c r="D132" s="146"/>
      <c r="E132" s="146"/>
      <c r="F132" s="147"/>
      <c r="G132" s="146"/>
      <c r="H132" s="146"/>
      <c r="I132" s="146"/>
      <c r="J132" s="146"/>
    </row>
    <row r="133" spans="1:10" s="51" customFormat="1" ht="31.5">
      <c r="A133" s="57"/>
      <c r="B133" s="58" t="s">
        <v>115</v>
      </c>
      <c r="C133" s="148"/>
      <c r="D133" s="148"/>
      <c r="E133" s="148"/>
      <c r="F133" s="148"/>
      <c r="G133" s="148"/>
      <c r="H133" s="148"/>
      <c r="I133" s="148"/>
      <c r="J133" s="148"/>
    </row>
    <row r="134" spans="1:10" s="51" customFormat="1" ht="31.5">
      <c r="A134" s="57"/>
      <c r="B134" s="58" t="s">
        <v>116</v>
      </c>
      <c r="C134" s="148">
        <f>SUM(C153+C145+C135)</f>
        <v>14902299.290000001</v>
      </c>
      <c r="D134" s="148"/>
      <c r="E134" s="148"/>
      <c r="F134" s="148"/>
      <c r="G134" s="148">
        <f>SUM(G153+G145+G135)</f>
        <v>14902299.290000001</v>
      </c>
      <c r="H134" s="148"/>
      <c r="I134" s="148"/>
      <c r="J134" s="148"/>
    </row>
    <row r="135" spans="1:14" s="4" customFormat="1" ht="12.75">
      <c r="A135" s="55">
        <v>31</v>
      </c>
      <c r="B135" s="56" t="s">
        <v>20</v>
      </c>
      <c r="C135" s="146">
        <f>SUM(C137+C140+C142)</f>
        <v>14179899.290000001</v>
      </c>
      <c r="D135" s="146"/>
      <c r="E135" s="146"/>
      <c r="F135" s="146"/>
      <c r="G135" s="146">
        <f>SUM(G137+G140+G142)</f>
        <v>14179899.290000001</v>
      </c>
      <c r="H135" s="146"/>
      <c r="I135" s="146"/>
      <c r="J135" s="146"/>
      <c r="N135" s="115"/>
    </row>
    <row r="136" spans="1:10" s="4" customFormat="1" ht="12.75">
      <c r="A136" s="55"/>
      <c r="B136" s="56"/>
      <c r="C136" s="146"/>
      <c r="D136" s="146"/>
      <c r="E136" s="146"/>
      <c r="F136" s="146"/>
      <c r="G136" s="146"/>
      <c r="H136" s="146"/>
      <c r="I136" s="146"/>
      <c r="J136" s="146"/>
    </row>
    <row r="137" spans="1:10" s="4" customFormat="1" ht="12.75">
      <c r="A137" s="55">
        <v>311</v>
      </c>
      <c r="B137" s="56" t="s">
        <v>117</v>
      </c>
      <c r="C137" s="146">
        <f>SUM(C138)</f>
        <v>11780740.73</v>
      </c>
      <c r="D137" s="146"/>
      <c r="E137" s="146"/>
      <c r="F137" s="146"/>
      <c r="G137" s="146">
        <f>SUM(G138)</f>
        <v>11780740.73</v>
      </c>
      <c r="H137" s="146"/>
      <c r="I137" s="146"/>
      <c r="J137" s="146"/>
    </row>
    <row r="138" spans="1:14" ht="12.75">
      <c r="A138" s="53">
        <v>3111</v>
      </c>
      <c r="B138" s="54" t="s">
        <v>21</v>
      </c>
      <c r="C138" s="147">
        <f>SUM(D138:G138)</f>
        <v>11780740.73</v>
      </c>
      <c r="D138" s="147"/>
      <c r="E138" s="147"/>
      <c r="F138" s="147"/>
      <c r="G138" s="147">
        <v>11780740.73</v>
      </c>
      <c r="H138" s="147"/>
      <c r="I138" s="147"/>
      <c r="J138" s="147"/>
      <c r="L138" s="99"/>
      <c r="N138" s="99"/>
    </row>
    <row r="139" spans="1:10" ht="12.75">
      <c r="A139" s="53"/>
      <c r="B139" s="54"/>
      <c r="C139" s="147"/>
      <c r="D139" s="147"/>
      <c r="E139" s="147"/>
      <c r="F139" s="147"/>
      <c r="G139" s="147"/>
      <c r="H139" s="147"/>
      <c r="I139" s="147"/>
      <c r="J139" s="147"/>
    </row>
    <row r="140" spans="1:10" s="4" customFormat="1" ht="12.75">
      <c r="A140" s="55">
        <v>312</v>
      </c>
      <c r="B140" s="56" t="s">
        <v>22</v>
      </c>
      <c r="C140" s="146">
        <f>SUM(C141)</f>
        <v>539865</v>
      </c>
      <c r="D140" s="146"/>
      <c r="E140" s="146"/>
      <c r="F140" s="146"/>
      <c r="G140" s="146">
        <f>SUM(G141)</f>
        <v>539865</v>
      </c>
      <c r="H140" s="146"/>
      <c r="I140" s="146"/>
      <c r="J140" s="146"/>
    </row>
    <row r="141" spans="1:10" ht="12.75">
      <c r="A141" s="53">
        <v>3121</v>
      </c>
      <c r="B141" s="54" t="s">
        <v>22</v>
      </c>
      <c r="C141" s="147">
        <v>539865</v>
      </c>
      <c r="D141" s="147"/>
      <c r="E141" s="147"/>
      <c r="F141" s="147"/>
      <c r="G141" s="147">
        <v>539865</v>
      </c>
      <c r="H141" s="147"/>
      <c r="I141" s="147"/>
      <c r="J141" s="147"/>
    </row>
    <row r="142" spans="1:10" s="4" customFormat="1" ht="12.75">
      <c r="A142" s="55">
        <v>313</v>
      </c>
      <c r="B142" s="56" t="s">
        <v>23</v>
      </c>
      <c r="C142" s="146">
        <f>SUM(C143)</f>
        <v>1859293.56</v>
      </c>
      <c r="D142" s="146"/>
      <c r="E142" s="146"/>
      <c r="F142" s="146"/>
      <c r="G142" s="146">
        <f>SUM(G143)</f>
        <v>1859293.56</v>
      </c>
      <c r="H142" s="146"/>
      <c r="I142" s="146"/>
      <c r="J142" s="146"/>
    </row>
    <row r="143" spans="1:10" ht="12.75">
      <c r="A143" s="53">
        <v>3132</v>
      </c>
      <c r="B143" s="54" t="s">
        <v>118</v>
      </c>
      <c r="C143" s="147">
        <f>SUM(D143:G143)</f>
        <v>1859293.56</v>
      </c>
      <c r="D143" s="147"/>
      <c r="E143" s="147"/>
      <c r="F143" s="147"/>
      <c r="G143" s="147">
        <v>1859293.56</v>
      </c>
      <c r="H143" s="147"/>
      <c r="I143" s="147"/>
      <c r="J143" s="147"/>
    </row>
    <row r="144" spans="1:10" ht="12.75">
      <c r="A144" s="53"/>
      <c r="B144" s="54"/>
      <c r="C144" s="147"/>
      <c r="D144" s="147"/>
      <c r="E144" s="147"/>
      <c r="F144" s="147"/>
      <c r="G144" s="147"/>
      <c r="H144" s="147"/>
      <c r="I144" s="147"/>
      <c r="J144" s="147"/>
    </row>
    <row r="145" spans="1:10" s="4" customFormat="1" ht="12.75">
      <c r="A145" s="55">
        <v>32</v>
      </c>
      <c r="B145" s="56" t="s">
        <v>24</v>
      </c>
      <c r="C145" s="146">
        <f>SUM(G145)</f>
        <v>412400</v>
      </c>
      <c r="D145" s="146"/>
      <c r="E145" s="146"/>
      <c r="F145" s="146"/>
      <c r="G145" s="146">
        <f>SUM(G146+G148+G151)</f>
        <v>412400</v>
      </c>
      <c r="H145" s="146"/>
      <c r="I145" s="146"/>
      <c r="J145" s="146"/>
    </row>
    <row r="146" spans="1:10" s="4" customFormat="1" ht="12.75">
      <c r="A146" s="55">
        <v>321</v>
      </c>
      <c r="B146" s="56" t="s">
        <v>25</v>
      </c>
      <c r="C146" s="146">
        <f>SUM(C147:C147)</f>
        <v>360000</v>
      </c>
      <c r="D146" s="146"/>
      <c r="E146" s="146"/>
      <c r="F146" s="146"/>
      <c r="G146" s="146">
        <f>SUM(G147:G147)</f>
        <v>360000</v>
      </c>
      <c r="H146" s="146"/>
      <c r="I146" s="146"/>
      <c r="J146" s="146"/>
    </row>
    <row r="147" spans="1:10" ht="26.25" customHeight="1">
      <c r="A147" s="53">
        <v>3212</v>
      </c>
      <c r="B147" s="54" t="s">
        <v>107</v>
      </c>
      <c r="C147" s="147">
        <f>SUM(G147)</f>
        <v>360000</v>
      </c>
      <c r="D147" s="147"/>
      <c r="E147" s="147"/>
      <c r="F147" s="147"/>
      <c r="G147" s="147">
        <v>360000</v>
      </c>
      <c r="H147" s="147"/>
      <c r="I147" s="147"/>
      <c r="J147" s="147"/>
    </row>
    <row r="148" spans="1:10" ht="12.75">
      <c r="A148" s="55">
        <v>323</v>
      </c>
      <c r="B148" s="56" t="s">
        <v>27</v>
      </c>
      <c r="C148" s="146">
        <f>SUM(C149:C150)</f>
        <v>32000</v>
      </c>
      <c r="D148" s="146"/>
      <c r="E148" s="146"/>
      <c r="F148" s="146"/>
      <c r="G148" s="146">
        <f>SUM(G149:G150)</f>
        <v>32000</v>
      </c>
      <c r="H148" s="146"/>
      <c r="I148" s="146"/>
      <c r="J148" s="146"/>
    </row>
    <row r="149" spans="1:10" ht="12.75">
      <c r="A149" s="53">
        <v>3231</v>
      </c>
      <c r="B149" s="54" t="s">
        <v>120</v>
      </c>
      <c r="C149" s="147">
        <f>SUM(G149)</f>
        <v>8000</v>
      </c>
      <c r="D149" s="147"/>
      <c r="E149" s="147"/>
      <c r="F149" s="147"/>
      <c r="G149" s="147">
        <v>8000</v>
      </c>
      <c r="H149" s="147"/>
      <c r="I149" s="147"/>
      <c r="J149" s="147"/>
    </row>
    <row r="150" spans="1:10" ht="12.75">
      <c r="A150" s="53">
        <v>3237</v>
      </c>
      <c r="B150" s="54" t="s">
        <v>149</v>
      </c>
      <c r="C150" s="147">
        <f>SUM(G150)</f>
        <v>24000</v>
      </c>
      <c r="D150" s="147"/>
      <c r="E150" s="147"/>
      <c r="F150" s="147"/>
      <c r="G150" s="147">
        <v>24000</v>
      </c>
      <c r="H150" s="147"/>
      <c r="I150" s="147"/>
      <c r="J150" s="147"/>
    </row>
    <row r="151" spans="1:10" s="4" customFormat="1" ht="12.75">
      <c r="A151" s="55">
        <v>329</v>
      </c>
      <c r="B151" s="56" t="s">
        <v>145</v>
      </c>
      <c r="C151" s="146">
        <f>SUM(C152)</f>
        <v>20400</v>
      </c>
      <c r="D151" s="146"/>
      <c r="E151" s="146"/>
      <c r="F151" s="146"/>
      <c r="G151" s="146">
        <f>SUM(G152)</f>
        <v>20400</v>
      </c>
      <c r="H151" s="146"/>
      <c r="I151" s="146"/>
      <c r="J151" s="146"/>
    </row>
    <row r="152" spans="1:10" ht="12.75">
      <c r="A152" s="53">
        <v>32955</v>
      </c>
      <c r="B152" s="54" t="s">
        <v>146</v>
      </c>
      <c r="C152" s="147">
        <f>SUM(G152)</f>
        <v>20400</v>
      </c>
      <c r="D152" s="147"/>
      <c r="E152" s="147"/>
      <c r="F152" s="147"/>
      <c r="G152" s="147">
        <v>20400</v>
      </c>
      <c r="H152" s="147"/>
      <c r="I152" s="147"/>
      <c r="J152" s="147"/>
    </row>
    <row r="153" spans="1:10" s="4" customFormat="1" ht="12.75">
      <c r="A153" s="55">
        <v>422</v>
      </c>
      <c r="B153" s="56" t="s">
        <v>148</v>
      </c>
      <c r="C153" s="146">
        <f>SUM(C154:C155)</f>
        <v>310000</v>
      </c>
      <c r="D153" s="146"/>
      <c r="E153" s="146"/>
      <c r="F153" s="146"/>
      <c r="G153" s="146">
        <f>SUM(G154:G155)</f>
        <v>310000</v>
      </c>
      <c r="H153" s="146"/>
      <c r="I153" s="146"/>
      <c r="J153" s="146"/>
    </row>
    <row r="154" spans="1:10" s="4" customFormat="1" ht="12.75">
      <c r="A154" s="53">
        <v>4221</v>
      </c>
      <c r="B154" s="54" t="s">
        <v>119</v>
      </c>
      <c r="C154" s="147">
        <f>SUM(G154)</f>
        <v>10000</v>
      </c>
      <c r="D154" s="146"/>
      <c r="E154" s="146"/>
      <c r="F154" s="146"/>
      <c r="G154" s="147">
        <v>10000</v>
      </c>
      <c r="H154" s="146"/>
      <c r="I154" s="146"/>
      <c r="J154" s="146"/>
    </row>
    <row r="155" spans="1:10" s="4" customFormat="1" ht="12.75">
      <c r="A155" s="53">
        <v>4221</v>
      </c>
      <c r="B155" s="54" t="s">
        <v>147</v>
      </c>
      <c r="C155" s="147">
        <f>SUM(G155)</f>
        <v>300000</v>
      </c>
      <c r="D155" s="146"/>
      <c r="E155" s="146"/>
      <c r="F155" s="146"/>
      <c r="G155" s="147">
        <v>300000</v>
      </c>
      <c r="H155" s="146"/>
      <c r="I155" s="146"/>
      <c r="J155" s="146"/>
    </row>
    <row r="156" spans="1:10" ht="12.75">
      <c r="A156" s="53"/>
      <c r="B156" s="54"/>
      <c r="C156" s="147">
        <f>SUM(C134+C129+C125+C120+C107+C92+C89+C70+C9+C65)</f>
        <v>18952586.04</v>
      </c>
      <c r="D156" s="147">
        <f>SUM(D120+D61+D9)</f>
        <v>3203184.33</v>
      </c>
      <c r="E156" s="147">
        <f>SUM(E68)</f>
        <v>20500</v>
      </c>
      <c r="F156" s="147">
        <f>SUM(F92)</f>
        <v>180000</v>
      </c>
      <c r="G156" s="152">
        <f>SUM(G134+G129+G125+G107)</f>
        <v>15548901.71</v>
      </c>
      <c r="H156" s="147"/>
      <c r="I156" s="147"/>
      <c r="J156" s="147"/>
    </row>
    <row r="157" spans="1:10" ht="13.5" customHeight="1">
      <c r="A157" s="215" t="s">
        <v>165</v>
      </c>
      <c r="B157" s="215"/>
      <c r="C157" s="99"/>
      <c r="D157" s="99"/>
      <c r="E157" s="99"/>
      <c r="F157" s="99"/>
      <c r="G157" s="99"/>
      <c r="H157" s="99"/>
      <c r="I157" s="99"/>
      <c r="J157" s="99"/>
    </row>
    <row r="158" spans="1:10" ht="15.75" customHeight="1">
      <c r="A158" s="214" t="s">
        <v>166</v>
      </c>
      <c r="B158" s="214"/>
      <c r="C158" s="99"/>
      <c r="D158" s="99"/>
      <c r="E158" s="99"/>
      <c r="F158" s="99" t="s">
        <v>164</v>
      </c>
      <c r="H158" s="99"/>
      <c r="I158" s="99"/>
      <c r="J158" s="99"/>
    </row>
    <row r="159" spans="1:10" ht="24" customHeight="1">
      <c r="A159" s="173" t="s">
        <v>167</v>
      </c>
      <c r="B159" s="172"/>
      <c r="C159" s="172"/>
      <c r="D159" s="172"/>
      <c r="E159" s="8"/>
      <c r="F159" s="2"/>
      <c r="G159" s="8"/>
      <c r="H159" s="172"/>
      <c r="I159" s="172"/>
      <c r="J159" s="172"/>
    </row>
    <row r="160" spans="1:10" ht="12.75">
      <c r="A160" s="163"/>
      <c r="B160" s="15"/>
      <c r="C160" s="95"/>
      <c r="D160" s="95"/>
      <c r="E160" s="95"/>
      <c r="F160" s="95"/>
      <c r="G160" s="95"/>
      <c r="H160" s="95"/>
      <c r="I160" s="95"/>
      <c r="J160" s="95"/>
    </row>
    <row r="161" spans="1:10" ht="12.75" hidden="1">
      <c r="A161" s="25"/>
      <c r="B161" s="5"/>
      <c r="C161" s="99"/>
      <c r="D161" s="99"/>
      <c r="E161" s="99"/>
      <c r="F161" s="99"/>
      <c r="G161" s="99"/>
      <c r="H161" s="99"/>
      <c r="I161" s="99"/>
      <c r="J161" s="99"/>
    </row>
    <row r="162" spans="1:2" ht="3.75" customHeight="1" hidden="1">
      <c r="A162" s="217"/>
      <c r="B162" s="217"/>
    </row>
    <row r="163" spans="1:10" ht="2.25" customHeigh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</row>
    <row r="164" spans="1:10" ht="21" customHeight="1">
      <c r="A164" s="163"/>
      <c r="B164" s="15"/>
      <c r="C164" s="95"/>
      <c r="D164" s="95"/>
      <c r="E164" s="95"/>
      <c r="F164" s="95"/>
      <c r="G164" s="95"/>
      <c r="H164" s="95"/>
      <c r="I164" s="95"/>
      <c r="J164" s="95"/>
    </row>
    <row r="165" spans="1:10" ht="2.25" customHeight="1">
      <c r="A165" s="163"/>
      <c r="B165" s="15"/>
      <c r="C165" s="95"/>
      <c r="D165" s="95"/>
      <c r="E165" s="95"/>
      <c r="F165" s="95"/>
      <c r="G165" s="95"/>
      <c r="H165" s="95"/>
      <c r="I165" s="95"/>
      <c r="J165" s="95"/>
    </row>
    <row r="169" spans="1:10" ht="18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</row>
    <row r="170" spans="1:10" ht="12.75">
      <c r="A170" s="39"/>
      <c r="B170" s="41"/>
      <c r="C170" s="144"/>
      <c r="D170" s="144"/>
      <c r="E170" s="144"/>
      <c r="F170" s="144"/>
      <c r="G170" s="144"/>
      <c r="H170" s="144"/>
      <c r="I170" s="144"/>
      <c r="J170" s="144"/>
    </row>
    <row r="173" spans="1:10" ht="18">
      <c r="A173" s="213" t="s">
        <v>157</v>
      </c>
      <c r="B173" s="213"/>
      <c r="C173" s="213"/>
      <c r="D173" s="213"/>
      <c r="E173" s="213"/>
      <c r="F173" s="213"/>
      <c r="G173" s="213"/>
      <c r="H173" s="213"/>
      <c r="I173" s="213"/>
      <c r="J173" s="213"/>
    </row>
    <row r="174" spans="1:10" ht="89.25">
      <c r="A174" s="3" t="s">
        <v>17</v>
      </c>
      <c r="B174" s="3" t="s">
        <v>18</v>
      </c>
      <c r="C174" s="145" t="s">
        <v>139</v>
      </c>
      <c r="D174" s="145" t="s">
        <v>9</v>
      </c>
      <c r="E174" s="145" t="s">
        <v>10</v>
      </c>
      <c r="F174" s="145" t="s">
        <v>11</v>
      </c>
      <c r="G174" s="145" t="s">
        <v>12</v>
      </c>
      <c r="H174" s="145" t="s">
        <v>19</v>
      </c>
      <c r="I174" s="145" t="s">
        <v>14</v>
      </c>
      <c r="J174" s="145" t="s">
        <v>15</v>
      </c>
    </row>
    <row r="175" spans="1:10" ht="12.75">
      <c r="A175" s="55"/>
      <c r="B175" s="54"/>
      <c r="C175" s="147"/>
      <c r="D175" s="147"/>
      <c r="E175" s="147"/>
      <c r="F175" s="147"/>
      <c r="G175" s="147"/>
      <c r="H175" s="147"/>
      <c r="I175" s="147"/>
      <c r="J175" s="147"/>
    </row>
    <row r="176" spans="1:10" ht="75">
      <c r="A176" s="55"/>
      <c r="B176" s="64" t="s">
        <v>113</v>
      </c>
      <c r="C176" s="146"/>
      <c r="D176" s="146"/>
      <c r="E176" s="146"/>
      <c r="F176" s="146"/>
      <c r="G176" s="146"/>
      <c r="H176" s="146"/>
      <c r="I176" s="146"/>
      <c r="J176" s="146"/>
    </row>
    <row r="177" spans="1:10" ht="12.75">
      <c r="A177" s="55"/>
      <c r="B177" s="54"/>
      <c r="C177" s="147"/>
      <c r="D177" s="147"/>
      <c r="E177" s="147"/>
      <c r="F177" s="147"/>
      <c r="G177" s="147"/>
      <c r="H177" s="147"/>
      <c r="I177" s="147"/>
      <c r="J177" s="147"/>
    </row>
    <row r="178" spans="1:10" ht="31.5">
      <c r="A178" s="65">
        <v>5050</v>
      </c>
      <c r="B178" s="58" t="s">
        <v>46</v>
      </c>
      <c r="C178" s="148"/>
      <c r="D178" s="148"/>
      <c r="E178" s="148"/>
      <c r="F178" s="148"/>
      <c r="G178" s="148"/>
      <c r="H178" s="148"/>
      <c r="I178" s="148"/>
      <c r="J178" s="148"/>
    </row>
    <row r="179" spans="1:10" ht="31.5">
      <c r="A179" s="65" t="s">
        <v>47</v>
      </c>
      <c r="B179" s="58" t="s">
        <v>48</v>
      </c>
      <c r="C179" s="146">
        <f>SUM(D179)</f>
        <v>3203184.33</v>
      </c>
      <c r="D179" s="146">
        <f>SUM(D180+D232+D291)</f>
        <v>3203184.33</v>
      </c>
      <c r="E179" s="148"/>
      <c r="F179" s="148"/>
      <c r="G179" s="148"/>
      <c r="H179" s="148"/>
      <c r="I179" s="148"/>
      <c r="J179" s="148"/>
    </row>
    <row r="180" spans="1:10" ht="12.75">
      <c r="A180" s="55">
        <v>3</v>
      </c>
      <c r="B180" s="56" t="s">
        <v>43</v>
      </c>
      <c r="C180" s="146">
        <f>SUM(D180)</f>
        <v>2762813.33</v>
      </c>
      <c r="D180" s="146">
        <f>SUM(D185+D223+D229)</f>
        <v>2762813.33</v>
      </c>
      <c r="E180" s="146"/>
      <c r="F180" s="146"/>
      <c r="G180" s="146"/>
      <c r="H180" s="146"/>
      <c r="I180" s="146"/>
      <c r="J180" s="146"/>
    </row>
    <row r="181" spans="1:10" ht="12.75">
      <c r="A181" s="55">
        <v>31</v>
      </c>
      <c r="B181" s="56" t="s">
        <v>20</v>
      </c>
      <c r="C181" s="146"/>
      <c r="D181" s="146"/>
      <c r="E181" s="146"/>
      <c r="F181" s="146"/>
      <c r="G181" s="146"/>
      <c r="H181" s="146"/>
      <c r="I181" s="146"/>
      <c r="J181" s="146"/>
    </row>
    <row r="182" spans="1:10" ht="12.75">
      <c r="A182" s="53">
        <v>311</v>
      </c>
      <c r="B182" s="54" t="s">
        <v>21</v>
      </c>
      <c r="C182" s="147"/>
      <c r="D182" s="147"/>
      <c r="E182" s="147"/>
      <c r="F182" s="147"/>
      <c r="G182" s="147"/>
      <c r="H182" s="147"/>
      <c r="I182" s="147"/>
      <c r="J182" s="147"/>
    </row>
    <row r="183" spans="1:10" ht="12.75">
      <c r="A183" s="53">
        <v>312</v>
      </c>
      <c r="B183" s="54" t="s">
        <v>22</v>
      </c>
      <c r="C183" s="147"/>
      <c r="D183" s="147"/>
      <c r="E183" s="147"/>
      <c r="F183" s="147"/>
      <c r="G183" s="147"/>
      <c r="H183" s="147"/>
      <c r="I183" s="147"/>
      <c r="J183" s="147"/>
    </row>
    <row r="184" spans="1:10" ht="12.75">
      <c r="A184" s="53">
        <v>313</v>
      </c>
      <c r="B184" s="54" t="s">
        <v>23</v>
      </c>
      <c r="C184" s="147"/>
      <c r="D184" s="147"/>
      <c r="E184" s="147"/>
      <c r="F184" s="147"/>
      <c r="G184" s="147"/>
      <c r="H184" s="147"/>
      <c r="I184" s="147"/>
      <c r="J184" s="147"/>
    </row>
    <row r="185" spans="1:10" ht="12.75">
      <c r="A185" s="55">
        <v>32</v>
      </c>
      <c r="B185" s="56" t="s">
        <v>24</v>
      </c>
      <c r="C185" s="146">
        <f>SUM(C186+C189+C205+C216)</f>
        <v>1631813.33</v>
      </c>
      <c r="D185" s="146">
        <f>SUM(D186+D189+D205+D216)</f>
        <v>1631813.33</v>
      </c>
      <c r="E185" s="146"/>
      <c r="F185" s="146"/>
      <c r="G185" s="146"/>
      <c r="H185" s="146"/>
      <c r="I185" s="146"/>
      <c r="J185" s="146"/>
    </row>
    <row r="186" spans="1:10" ht="12.75">
      <c r="A186" s="55">
        <v>321</v>
      </c>
      <c r="B186" s="56" t="s">
        <v>25</v>
      </c>
      <c r="C186" s="146">
        <f>SUM(C187:C188)</f>
        <v>65000</v>
      </c>
      <c r="D186" s="146">
        <f>SUM(D187:D188)</f>
        <v>65000</v>
      </c>
      <c r="E186" s="146"/>
      <c r="F186" s="146"/>
      <c r="G186" s="146"/>
      <c r="H186" s="146"/>
      <c r="I186" s="146"/>
      <c r="J186" s="146"/>
    </row>
    <row r="187" spans="1:10" ht="12.75">
      <c r="A187" s="53">
        <v>32111</v>
      </c>
      <c r="B187" s="54" t="s">
        <v>49</v>
      </c>
      <c r="C187" s="147">
        <f>SUM(D187)</f>
        <v>40000</v>
      </c>
      <c r="D187" s="147">
        <v>40000</v>
      </c>
      <c r="E187" s="147"/>
      <c r="F187" s="147"/>
      <c r="G187" s="147"/>
      <c r="H187" s="147"/>
      <c r="I187" s="147"/>
      <c r="J187" s="147"/>
    </row>
    <row r="188" spans="1:10" ht="12.75">
      <c r="A188" s="53">
        <v>32112</v>
      </c>
      <c r="B188" s="54" t="s">
        <v>50</v>
      </c>
      <c r="C188" s="147">
        <f>SUM(D188)</f>
        <v>25000</v>
      </c>
      <c r="D188" s="147">
        <v>25000</v>
      </c>
      <c r="E188" s="147"/>
      <c r="F188" s="147"/>
      <c r="G188" s="147"/>
      <c r="H188" s="147"/>
      <c r="I188" s="147"/>
      <c r="J188" s="147"/>
    </row>
    <row r="189" spans="1:10" ht="12.75">
      <c r="A189" s="55">
        <v>322</v>
      </c>
      <c r="B189" s="56" t="s">
        <v>26</v>
      </c>
      <c r="C189" s="146">
        <f>SUM(C190:C203)</f>
        <v>1078013.33</v>
      </c>
      <c r="D189" s="146">
        <f>SUM(D190:D203)</f>
        <v>1078013.33</v>
      </c>
      <c r="E189" s="146"/>
      <c r="F189" s="146"/>
      <c r="G189" s="146"/>
      <c r="H189" s="146"/>
      <c r="I189" s="146"/>
      <c r="J189" s="146"/>
    </row>
    <row r="190" spans="1:10" ht="12.75">
      <c r="A190" s="53">
        <v>32211</v>
      </c>
      <c r="B190" s="54" t="s">
        <v>51</v>
      </c>
      <c r="C190" s="147">
        <f aca="true" t="shared" si="2" ref="C190:C195">SUM(D190)</f>
        <v>41913.33</v>
      </c>
      <c r="D190" s="147">
        <v>41913.33</v>
      </c>
      <c r="E190" s="147"/>
      <c r="F190" s="147"/>
      <c r="G190" s="147"/>
      <c r="H190" s="147"/>
      <c r="I190" s="147"/>
      <c r="J190" s="147"/>
    </row>
    <row r="191" spans="1:10" ht="12.75">
      <c r="A191" s="53">
        <v>32212</v>
      </c>
      <c r="B191" s="54" t="s">
        <v>52</v>
      </c>
      <c r="C191" s="147">
        <f t="shared" si="2"/>
        <v>31000</v>
      </c>
      <c r="D191" s="147">
        <v>31000</v>
      </c>
      <c r="E191" s="147"/>
      <c r="F191" s="147"/>
      <c r="G191" s="147"/>
      <c r="H191" s="147"/>
      <c r="I191" s="147"/>
      <c r="J191" s="147"/>
    </row>
    <row r="192" spans="1:10" ht="12.75">
      <c r="A192" s="53">
        <v>32214</v>
      </c>
      <c r="B192" s="54" t="s">
        <v>53</v>
      </c>
      <c r="C192" s="147">
        <f t="shared" si="2"/>
        <v>78000</v>
      </c>
      <c r="D192" s="147">
        <v>78000</v>
      </c>
      <c r="E192" s="147"/>
      <c r="F192" s="147"/>
      <c r="G192" s="147"/>
      <c r="H192" s="147"/>
      <c r="I192" s="147"/>
      <c r="J192" s="147"/>
    </row>
    <row r="193" spans="1:10" ht="12.75">
      <c r="A193" s="53">
        <v>32224</v>
      </c>
      <c r="B193" s="54" t="s">
        <v>85</v>
      </c>
      <c r="C193" s="147">
        <f t="shared" si="2"/>
        <v>9900</v>
      </c>
      <c r="D193" s="147">
        <v>9900</v>
      </c>
      <c r="E193" s="147"/>
      <c r="F193" s="147"/>
      <c r="G193" s="147"/>
      <c r="H193" s="147"/>
      <c r="I193" s="147"/>
      <c r="J193" s="147"/>
    </row>
    <row r="194" spans="1:10" ht="12.75">
      <c r="A194" s="53">
        <v>32231</v>
      </c>
      <c r="B194" s="54" t="s">
        <v>54</v>
      </c>
      <c r="C194" s="147">
        <f t="shared" si="2"/>
        <v>91000</v>
      </c>
      <c r="D194" s="147">
        <v>91000</v>
      </c>
      <c r="E194" s="147"/>
      <c r="F194" s="147"/>
      <c r="G194" s="147"/>
      <c r="H194" s="147"/>
      <c r="I194" s="147"/>
      <c r="J194" s="147"/>
    </row>
    <row r="195" spans="1:10" ht="12.75">
      <c r="A195" s="53">
        <v>32232</v>
      </c>
      <c r="B195" s="54" t="s">
        <v>55</v>
      </c>
      <c r="C195" s="147">
        <f t="shared" si="2"/>
        <v>167000</v>
      </c>
      <c r="D195" s="147">
        <v>167000</v>
      </c>
      <c r="E195" s="147"/>
      <c r="F195" s="147"/>
      <c r="G195" s="147"/>
      <c r="H195" s="147"/>
      <c r="I195" s="147"/>
      <c r="J195" s="147"/>
    </row>
    <row r="196" spans="1:10" ht="12.75">
      <c r="A196" s="53">
        <v>32233</v>
      </c>
      <c r="B196" s="54" t="s">
        <v>56</v>
      </c>
      <c r="C196" s="147">
        <f>SUM(D196:F196)</f>
        <v>28000</v>
      </c>
      <c r="D196" s="147">
        <v>28000</v>
      </c>
      <c r="E196" s="147"/>
      <c r="F196" s="147"/>
      <c r="G196" s="147"/>
      <c r="H196" s="147"/>
      <c r="I196" s="147"/>
      <c r="J196" s="147"/>
    </row>
    <row r="197" spans="1:10" ht="25.5">
      <c r="A197" s="53">
        <v>32234</v>
      </c>
      <c r="B197" s="54" t="s">
        <v>57</v>
      </c>
      <c r="C197" s="147">
        <f>SUM(D197:E197)</f>
        <v>490000</v>
      </c>
      <c r="D197" s="147">
        <v>490000</v>
      </c>
      <c r="E197" s="147"/>
      <c r="F197" s="147"/>
      <c r="G197" s="147"/>
      <c r="H197" s="147"/>
      <c r="I197" s="147"/>
      <c r="J197" s="147"/>
    </row>
    <row r="198" spans="1:10" ht="12.75">
      <c r="A198" s="53">
        <v>32241</v>
      </c>
      <c r="B198" s="54" t="s">
        <v>58</v>
      </c>
      <c r="C198" s="147">
        <v>78000</v>
      </c>
      <c r="D198" s="147">
        <v>78000</v>
      </c>
      <c r="E198" s="147"/>
      <c r="F198" s="147"/>
      <c r="G198" s="147"/>
      <c r="H198" s="147"/>
      <c r="I198" s="147"/>
      <c r="J198" s="147"/>
    </row>
    <row r="199" spans="1:10" ht="25.5">
      <c r="A199" s="53">
        <v>32242</v>
      </c>
      <c r="B199" s="54" t="s">
        <v>59</v>
      </c>
      <c r="C199" s="147">
        <f>SUM(D199)</f>
        <v>10600</v>
      </c>
      <c r="D199" s="147">
        <v>10600</v>
      </c>
      <c r="E199" s="147"/>
      <c r="F199" s="147"/>
      <c r="G199" s="147"/>
      <c r="H199" s="147"/>
      <c r="I199" s="147"/>
      <c r="J199" s="147"/>
    </row>
    <row r="200" spans="1:10" ht="12.75">
      <c r="A200" s="53">
        <v>32243</v>
      </c>
      <c r="B200" s="54" t="s">
        <v>60</v>
      </c>
      <c r="C200" s="147">
        <f>SUM(D200)</f>
        <v>10600</v>
      </c>
      <c r="D200" s="147">
        <v>10600</v>
      </c>
      <c r="E200" s="147"/>
      <c r="F200" s="147"/>
      <c r="G200" s="147"/>
      <c r="H200" s="147"/>
      <c r="I200" s="147"/>
      <c r="J200" s="147"/>
    </row>
    <row r="201" spans="1:10" ht="12.75">
      <c r="A201" s="53">
        <v>32251</v>
      </c>
      <c r="B201" s="54" t="s">
        <v>61</v>
      </c>
      <c r="C201" s="147">
        <f>SUM(D201)</f>
        <v>23500</v>
      </c>
      <c r="D201" s="147">
        <v>23500</v>
      </c>
      <c r="E201" s="147"/>
      <c r="F201" s="147"/>
      <c r="G201" s="147"/>
      <c r="H201" s="147"/>
      <c r="I201" s="147"/>
      <c r="J201" s="147"/>
    </row>
    <row r="202" spans="1:10" ht="12.75">
      <c r="A202" s="53">
        <v>32252</v>
      </c>
      <c r="B202" s="54" t="s">
        <v>62</v>
      </c>
      <c r="C202" s="147">
        <v>9000</v>
      </c>
      <c r="D202" s="147">
        <v>9000</v>
      </c>
      <c r="E202" s="147"/>
      <c r="F202" s="147"/>
      <c r="G202" s="147"/>
      <c r="H202" s="147"/>
      <c r="I202" s="147"/>
      <c r="J202" s="147"/>
    </row>
    <row r="203" spans="1:10" ht="12.75">
      <c r="A203" s="53">
        <v>32271</v>
      </c>
      <c r="B203" s="54" t="s">
        <v>63</v>
      </c>
      <c r="C203" s="147">
        <f>SUM(D203)</f>
        <v>9500</v>
      </c>
      <c r="D203" s="147">
        <v>9500</v>
      </c>
      <c r="E203" s="147"/>
      <c r="F203" s="147"/>
      <c r="G203" s="147"/>
      <c r="H203" s="147"/>
      <c r="I203" s="147"/>
      <c r="J203" s="147"/>
    </row>
    <row r="204" spans="1:10" ht="12.75">
      <c r="A204" s="53"/>
      <c r="B204" s="54"/>
      <c r="C204" s="147"/>
      <c r="D204" s="147"/>
      <c r="E204" s="147"/>
      <c r="F204" s="147"/>
      <c r="G204" s="147"/>
      <c r="H204" s="147"/>
      <c r="I204" s="147"/>
      <c r="J204" s="147"/>
    </row>
    <row r="205" spans="1:10" ht="12.75">
      <c r="A205" s="55">
        <v>323</v>
      </c>
      <c r="B205" s="56" t="s">
        <v>27</v>
      </c>
      <c r="C205" s="146">
        <f>SUM(C206:C214)</f>
        <v>425800</v>
      </c>
      <c r="D205" s="146">
        <f>SUM(D206:D214)</f>
        <v>425800</v>
      </c>
      <c r="E205" s="146"/>
      <c r="F205" s="146"/>
      <c r="G205" s="146"/>
      <c r="H205" s="146"/>
      <c r="I205" s="146"/>
      <c r="J205" s="146"/>
    </row>
    <row r="206" spans="1:10" ht="12.75">
      <c r="A206" s="53">
        <v>32321</v>
      </c>
      <c r="B206" s="54" t="s">
        <v>64</v>
      </c>
      <c r="C206" s="147">
        <f>SUM(D206)</f>
        <v>42500</v>
      </c>
      <c r="D206" s="147">
        <v>42500</v>
      </c>
      <c r="E206" s="147"/>
      <c r="F206" s="147"/>
      <c r="G206" s="147"/>
      <c r="H206" s="147"/>
      <c r="I206" s="147"/>
      <c r="J206" s="147"/>
    </row>
    <row r="207" spans="1:10" ht="12.75">
      <c r="A207" s="53">
        <v>32322</v>
      </c>
      <c r="B207" s="54" t="s">
        <v>65</v>
      </c>
      <c r="C207" s="147">
        <f>SUM(D207:G207)</f>
        <v>170000</v>
      </c>
      <c r="D207" s="147">
        <v>170000</v>
      </c>
      <c r="E207" s="147"/>
      <c r="F207" s="147"/>
      <c r="G207" s="147"/>
      <c r="H207" s="147"/>
      <c r="I207" s="147"/>
      <c r="J207" s="147"/>
    </row>
    <row r="208" spans="1:10" ht="12.75">
      <c r="A208" s="53">
        <v>32331</v>
      </c>
      <c r="B208" s="54" t="s">
        <v>66</v>
      </c>
      <c r="C208" s="147">
        <f aca="true" t="shared" si="3" ref="C208:C214">SUM(D208)</f>
        <v>7500</v>
      </c>
      <c r="D208" s="147">
        <v>7500</v>
      </c>
      <c r="E208" s="147"/>
      <c r="F208" s="147"/>
      <c r="G208" s="147"/>
      <c r="H208" s="147"/>
      <c r="I208" s="147"/>
      <c r="J208" s="147"/>
    </row>
    <row r="209" spans="1:10" ht="12.75">
      <c r="A209" s="53">
        <v>32341</v>
      </c>
      <c r="B209" s="54" t="s">
        <v>67</v>
      </c>
      <c r="C209" s="147">
        <f t="shared" si="3"/>
        <v>130000</v>
      </c>
      <c r="D209" s="147">
        <v>130000</v>
      </c>
      <c r="E209" s="147"/>
      <c r="F209" s="147"/>
      <c r="G209" s="147"/>
      <c r="H209" s="147"/>
      <c r="I209" s="147"/>
      <c r="J209" s="147"/>
    </row>
    <row r="210" spans="1:10" ht="12.75">
      <c r="A210" s="53">
        <v>32351</v>
      </c>
      <c r="B210" s="54" t="s">
        <v>68</v>
      </c>
      <c r="C210" s="147">
        <f t="shared" si="3"/>
        <v>6800</v>
      </c>
      <c r="D210" s="147">
        <v>6800</v>
      </c>
      <c r="E210" s="147"/>
      <c r="F210" s="147"/>
      <c r="G210" s="147"/>
      <c r="H210" s="147"/>
      <c r="I210" s="147"/>
      <c r="J210" s="147"/>
    </row>
    <row r="211" spans="1:10" ht="12.75">
      <c r="A211" s="53">
        <v>32361</v>
      </c>
      <c r="B211" s="54" t="s">
        <v>69</v>
      </c>
      <c r="C211" s="147">
        <f t="shared" si="3"/>
        <v>15000</v>
      </c>
      <c r="D211" s="147">
        <v>15000</v>
      </c>
      <c r="E211" s="147"/>
      <c r="F211" s="147"/>
      <c r="G211" s="147"/>
      <c r="H211" s="147"/>
      <c r="I211" s="147"/>
      <c r="J211" s="147"/>
    </row>
    <row r="212" spans="1:10" ht="12.75">
      <c r="A212" s="53">
        <v>32371</v>
      </c>
      <c r="B212" s="54" t="s">
        <v>70</v>
      </c>
      <c r="C212" s="147">
        <f t="shared" si="3"/>
        <v>32000</v>
      </c>
      <c r="D212" s="147">
        <v>32000</v>
      </c>
      <c r="E212" s="147"/>
      <c r="F212" s="147"/>
      <c r="G212" s="147"/>
      <c r="H212" s="147"/>
      <c r="I212" s="147"/>
      <c r="J212" s="147"/>
    </row>
    <row r="213" spans="1:10" ht="12.75">
      <c r="A213" s="53">
        <v>32381</v>
      </c>
      <c r="B213" s="54" t="s">
        <v>71</v>
      </c>
      <c r="C213" s="147">
        <f t="shared" si="3"/>
        <v>19500</v>
      </c>
      <c r="D213" s="147">
        <v>19500</v>
      </c>
      <c r="E213" s="147"/>
      <c r="F213" s="147"/>
      <c r="G213" s="147"/>
      <c r="H213" s="147"/>
      <c r="I213" s="147"/>
      <c r="J213" s="147"/>
    </row>
    <row r="214" spans="1:10" ht="12.75">
      <c r="A214" s="53">
        <v>32391</v>
      </c>
      <c r="B214" s="54" t="s">
        <v>72</v>
      </c>
      <c r="C214" s="147">
        <f t="shared" si="3"/>
        <v>2500</v>
      </c>
      <c r="D214" s="147">
        <v>2500</v>
      </c>
      <c r="E214" s="147"/>
      <c r="F214" s="147"/>
      <c r="G214" s="147"/>
      <c r="H214" s="147"/>
      <c r="I214" s="147"/>
      <c r="J214" s="147"/>
    </row>
    <row r="215" spans="1:10" ht="12.75">
      <c r="A215" s="53"/>
      <c r="B215" s="54"/>
      <c r="C215" s="147"/>
      <c r="D215" s="147"/>
      <c r="E215" s="147"/>
      <c r="F215" s="147"/>
      <c r="G215" s="147"/>
      <c r="H215" s="147"/>
      <c r="I215" s="147"/>
      <c r="J215" s="147"/>
    </row>
    <row r="216" spans="1:10" ht="12.75">
      <c r="A216" s="55">
        <v>329</v>
      </c>
      <c r="B216" s="56" t="s">
        <v>78</v>
      </c>
      <c r="C216" s="146">
        <f>SUM(C217:C221)</f>
        <v>63000</v>
      </c>
      <c r="D216" s="146">
        <f>SUM(D217:D221)</f>
        <v>63000</v>
      </c>
      <c r="E216" s="146"/>
      <c r="F216" s="146"/>
      <c r="G216" s="146"/>
      <c r="H216" s="146"/>
      <c r="I216" s="146"/>
      <c r="J216" s="146"/>
    </row>
    <row r="217" spans="1:10" ht="12.75">
      <c r="A217" s="53">
        <v>3292</v>
      </c>
      <c r="B217" s="54" t="s">
        <v>73</v>
      </c>
      <c r="C217" s="147">
        <f>SUM(D217:E217)</f>
        <v>45000</v>
      </c>
      <c r="D217" s="147">
        <v>45000</v>
      </c>
      <c r="E217" s="146"/>
      <c r="F217" s="146"/>
      <c r="G217" s="146"/>
      <c r="H217" s="146"/>
      <c r="I217" s="146"/>
      <c r="J217" s="146"/>
    </row>
    <row r="218" spans="1:10" ht="12.75">
      <c r="A218" s="53">
        <v>3293</v>
      </c>
      <c r="B218" s="54" t="s">
        <v>74</v>
      </c>
      <c r="C218" s="147">
        <f>SUM(D218:E218)</f>
        <v>4500</v>
      </c>
      <c r="D218" s="147">
        <v>4500</v>
      </c>
      <c r="E218" s="146"/>
      <c r="F218" s="146"/>
      <c r="G218" s="146"/>
      <c r="H218" s="146"/>
      <c r="I218" s="146"/>
      <c r="J218" s="146"/>
    </row>
    <row r="219" spans="1:10" ht="12.75">
      <c r="A219" s="53">
        <v>3294</v>
      </c>
      <c r="B219" s="54" t="s">
        <v>75</v>
      </c>
      <c r="C219" s="147">
        <v>1500</v>
      </c>
      <c r="D219" s="147">
        <v>2000</v>
      </c>
      <c r="E219" s="146"/>
      <c r="F219" s="146"/>
      <c r="G219" s="146"/>
      <c r="H219" s="146"/>
      <c r="I219" s="146"/>
      <c r="J219" s="146"/>
    </row>
    <row r="220" spans="1:10" ht="12.75">
      <c r="A220" s="53">
        <v>3295</v>
      </c>
      <c r="B220" s="54" t="s">
        <v>76</v>
      </c>
      <c r="C220" s="147">
        <v>1500</v>
      </c>
      <c r="D220" s="147">
        <v>2500</v>
      </c>
      <c r="E220" s="146"/>
      <c r="F220" s="146"/>
      <c r="G220" s="146"/>
      <c r="H220" s="146"/>
      <c r="I220" s="146"/>
      <c r="J220" s="146"/>
    </row>
    <row r="221" spans="1:10" ht="12.75">
      <c r="A221" s="53">
        <v>33299</v>
      </c>
      <c r="B221" s="54" t="s">
        <v>77</v>
      </c>
      <c r="C221" s="147">
        <v>10500</v>
      </c>
      <c r="D221" s="147">
        <v>9000</v>
      </c>
      <c r="E221" s="147"/>
      <c r="F221" s="147"/>
      <c r="G221" s="147"/>
      <c r="H221" s="147"/>
      <c r="I221" s="147"/>
      <c r="J221" s="147"/>
    </row>
    <row r="222" spans="1:10" ht="12.75">
      <c r="A222" s="53"/>
      <c r="B222" s="54"/>
      <c r="C222" s="147"/>
      <c r="D222" s="147"/>
      <c r="E222" s="147"/>
      <c r="F222" s="147"/>
      <c r="G222" s="147"/>
      <c r="H222" s="147"/>
      <c r="I222" s="147"/>
      <c r="J222" s="147"/>
    </row>
    <row r="223" spans="1:10" ht="12.75">
      <c r="A223" s="55">
        <v>34</v>
      </c>
      <c r="B223" s="56" t="s">
        <v>28</v>
      </c>
      <c r="C223" s="146">
        <f>SUM(C225:C227)</f>
        <v>11000</v>
      </c>
      <c r="D223" s="146">
        <f>SUM(D224)</f>
        <v>11000</v>
      </c>
      <c r="E223" s="146"/>
      <c r="F223" s="146"/>
      <c r="G223" s="146"/>
      <c r="H223" s="146"/>
      <c r="I223" s="146"/>
      <c r="J223" s="146"/>
    </row>
    <row r="224" spans="1:10" ht="12.75">
      <c r="A224" s="53">
        <v>343</v>
      </c>
      <c r="B224" s="54" t="s">
        <v>29</v>
      </c>
      <c r="C224" s="147">
        <f>SUM(D224:E224)</f>
        <v>11000</v>
      </c>
      <c r="D224" s="147">
        <f>SUM(D225:D226)</f>
        <v>11000</v>
      </c>
      <c r="E224" s="147"/>
      <c r="F224" s="147"/>
      <c r="G224" s="147"/>
      <c r="H224" s="147"/>
      <c r="I224" s="147"/>
      <c r="J224" s="147"/>
    </row>
    <row r="225" spans="1:10" ht="25.5">
      <c r="A225" s="53">
        <v>34331</v>
      </c>
      <c r="B225" s="54" t="s">
        <v>79</v>
      </c>
      <c r="C225" s="147">
        <f>SUM(D225)</f>
        <v>9800</v>
      </c>
      <c r="D225" s="147">
        <v>9800</v>
      </c>
      <c r="E225" s="147"/>
      <c r="F225" s="147"/>
      <c r="G225" s="147"/>
      <c r="H225" s="147"/>
      <c r="I225" s="147"/>
      <c r="J225" s="147"/>
    </row>
    <row r="226" spans="1:10" ht="12.75">
      <c r="A226" s="53">
        <v>34332</v>
      </c>
      <c r="B226" s="54" t="s">
        <v>80</v>
      </c>
      <c r="C226" s="147">
        <f>SUM(D226)</f>
        <v>1200</v>
      </c>
      <c r="D226" s="147">
        <v>1200</v>
      </c>
      <c r="E226" s="147"/>
      <c r="F226" s="147"/>
      <c r="G226" s="147"/>
      <c r="H226" s="147"/>
      <c r="I226" s="147"/>
      <c r="J226" s="147"/>
    </row>
    <row r="227" spans="1:10" ht="12.75">
      <c r="A227" s="53">
        <v>34344</v>
      </c>
      <c r="B227" s="54" t="s">
        <v>81</v>
      </c>
      <c r="C227" s="147">
        <f>SUM(D227)</f>
        <v>0</v>
      </c>
      <c r="D227" s="147"/>
      <c r="E227" s="147"/>
      <c r="F227" s="147"/>
      <c r="G227" s="147"/>
      <c r="H227" s="147"/>
      <c r="I227" s="147"/>
      <c r="J227" s="147"/>
    </row>
    <row r="228" spans="1:10" ht="12.75">
      <c r="A228" s="53"/>
      <c r="B228" s="54"/>
      <c r="C228" s="147"/>
      <c r="D228" s="147"/>
      <c r="E228" s="147"/>
      <c r="F228" s="147"/>
      <c r="G228" s="147"/>
      <c r="H228" s="147"/>
      <c r="I228" s="147"/>
      <c r="J228" s="147"/>
    </row>
    <row r="229" spans="1:10" ht="25.5">
      <c r="A229" s="55">
        <v>37</v>
      </c>
      <c r="B229" s="56" t="s">
        <v>82</v>
      </c>
      <c r="C229" s="146">
        <f>SUM(D229)</f>
        <v>1120000</v>
      </c>
      <c r="D229" s="146">
        <f>SUM(D230)</f>
        <v>1120000</v>
      </c>
      <c r="E229" s="146"/>
      <c r="F229" s="146"/>
      <c r="G229" s="146"/>
      <c r="H229" s="146"/>
      <c r="I229" s="146"/>
      <c r="J229" s="146"/>
    </row>
    <row r="230" spans="1:10" ht="12.75">
      <c r="A230" s="53">
        <v>372</v>
      </c>
      <c r="B230" s="54" t="s">
        <v>83</v>
      </c>
      <c r="C230" s="147">
        <f>SUM(D230:E230)</f>
        <v>1120000</v>
      </c>
      <c r="D230" s="147">
        <f>SUM(D231)</f>
        <v>1120000</v>
      </c>
      <c r="E230" s="147"/>
      <c r="F230" s="147"/>
      <c r="G230" s="147"/>
      <c r="H230" s="147"/>
      <c r="I230" s="147"/>
      <c r="J230" s="147"/>
    </row>
    <row r="231" spans="1:10" ht="12.75">
      <c r="A231" s="53">
        <v>3722</v>
      </c>
      <c r="B231" s="54" t="s">
        <v>84</v>
      </c>
      <c r="C231" s="147">
        <f>SUM(D231)</f>
        <v>1120000</v>
      </c>
      <c r="D231" s="147">
        <v>1120000</v>
      </c>
      <c r="E231" s="147"/>
      <c r="F231" s="147"/>
      <c r="G231" s="147"/>
      <c r="H231" s="147"/>
      <c r="I231" s="147"/>
      <c r="J231" s="147"/>
    </row>
    <row r="232" spans="1:10" ht="25.5">
      <c r="A232" s="55">
        <v>4</v>
      </c>
      <c r="B232" s="56" t="s">
        <v>121</v>
      </c>
      <c r="C232" s="146">
        <f>SUM(D232)</f>
        <v>360000</v>
      </c>
      <c r="D232" s="146">
        <f>SUM(D236+D233)</f>
        <v>360000</v>
      </c>
      <c r="E232" s="146"/>
      <c r="F232" s="146"/>
      <c r="G232" s="146"/>
      <c r="H232" s="146"/>
      <c r="I232" s="146"/>
      <c r="J232" s="146"/>
    </row>
    <row r="233" spans="1:10" ht="25.5">
      <c r="A233" s="55">
        <v>42</v>
      </c>
      <c r="B233" s="56" t="s">
        <v>121</v>
      </c>
      <c r="C233" s="146">
        <f>SUM(C234:C235)</f>
        <v>0</v>
      </c>
      <c r="D233" s="146">
        <f>SUM(D234:D235)</f>
        <v>0</v>
      </c>
      <c r="E233" s="146"/>
      <c r="F233" s="146"/>
      <c r="G233" s="146"/>
      <c r="H233" s="146"/>
      <c r="I233" s="146"/>
      <c r="J233" s="146"/>
    </row>
    <row r="234" spans="1:10" ht="12.75">
      <c r="A234" s="53">
        <v>4221</v>
      </c>
      <c r="B234" s="54" t="s">
        <v>122</v>
      </c>
      <c r="C234" s="147"/>
      <c r="D234" s="147"/>
      <c r="E234" s="147"/>
      <c r="F234" s="147"/>
      <c r="G234" s="147"/>
      <c r="H234" s="147"/>
      <c r="I234" s="147"/>
      <c r="J234" s="147"/>
    </row>
    <row r="235" spans="1:10" ht="12.75">
      <c r="A235" s="53">
        <v>4222</v>
      </c>
      <c r="B235" s="54" t="s">
        <v>91</v>
      </c>
      <c r="C235" s="147">
        <f>SUM(D235)</f>
        <v>0</v>
      </c>
      <c r="D235" s="147"/>
      <c r="E235" s="147"/>
      <c r="F235" s="147"/>
      <c r="G235" s="147"/>
      <c r="H235" s="147"/>
      <c r="I235" s="147"/>
      <c r="J235" s="147"/>
    </row>
    <row r="236" spans="1:10" ht="25.5">
      <c r="A236" s="55">
        <v>45</v>
      </c>
      <c r="B236" s="56" t="s">
        <v>129</v>
      </c>
      <c r="C236" s="146">
        <f>SUM(C237)</f>
        <v>360000</v>
      </c>
      <c r="D236" s="146">
        <f>SUM(D238)</f>
        <v>360000</v>
      </c>
      <c r="E236" s="146"/>
      <c r="F236" s="146"/>
      <c r="G236" s="146"/>
      <c r="H236" s="146"/>
      <c r="I236" s="146"/>
      <c r="J236" s="146"/>
    </row>
    <row r="237" spans="1:10" ht="25.5">
      <c r="A237" s="55">
        <v>451</v>
      </c>
      <c r="B237" s="56" t="s">
        <v>129</v>
      </c>
      <c r="C237" s="146">
        <f>SUM(D237)</f>
        <v>360000</v>
      </c>
      <c r="D237" s="146">
        <f>SUM(D238)</f>
        <v>360000</v>
      </c>
      <c r="E237" s="146"/>
      <c r="F237" s="146"/>
      <c r="G237" s="146"/>
      <c r="H237" s="146"/>
      <c r="I237" s="146"/>
      <c r="J237" s="146"/>
    </row>
    <row r="238" spans="1:10" ht="12.75">
      <c r="A238" s="53">
        <v>4511</v>
      </c>
      <c r="B238" s="54" t="s">
        <v>130</v>
      </c>
      <c r="C238" s="147">
        <f>SUM(D238)</f>
        <v>360000</v>
      </c>
      <c r="D238" s="147">
        <v>360000</v>
      </c>
      <c r="E238" s="147"/>
      <c r="F238" s="147"/>
      <c r="G238" s="147"/>
      <c r="H238" s="147"/>
      <c r="I238" s="147"/>
      <c r="J238" s="147"/>
    </row>
    <row r="239" spans="1:10" ht="47.25">
      <c r="A239" s="57">
        <v>5060</v>
      </c>
      <c r="B239" s="58" t="s">
        <v>86</v>
      </c>
      <c r="C239" s="148">
        <f>SUM(E239)</f>
        <v>20500</v>
      </c>
      <c r="D239" s="148"/>
      <c r="E239" s="148">
        <f>SUM(E240)</f>
        <v>20500</v>
      </c>
      <c r="F239" s="148"/>
      <c r="G239" s="148"/>
      <c r="H239" s="148"/>
      <c r="I239" s="148"/>
      <c r="J239" s="148"/>
    </row>
    <row r="240" spans="1:10" ht="30">
      <c r="A240" s="66" t="s">
        <v>87</v>
      </c>
      <c r="B240" s="67" t="s">
        <v>88</v>
      </c>
      <c r="C240" s="149">
        <f>SUM(C260+C242)</f>
        <v>20500</v>
      </c>
      <c r="D240" s="149"/>
      <c r="E240" s="149">
        <f>SUM(E241+E260)</f>
        <v>20500</v>
      </c>
      <c r="F240" s="153"/>
      <c r="G240" s="153"/>
      <c r="H240" s="153"/>
      <c r="I240" s="153"/>
      <c r="J240" s="153"/>
    </row>
    <row r="241" spans="1:10" ht="15">
      <c r="A241" s="68">
        <v>3</v>
      </c>
      <c r="B241" s="67" t="s">
        <v>43</v>
      </c>
      <c r="C241" s="149">
        <f>SUM(C242)</f>
        <v>5507.2</v>
      </c>
      <c r="D241" s="149"/>
      <c r="E241" s="149">
        <f>SUM(E242)</f>
        <v>5507.2</v>
      </c>
      <c r="F241" s="149"/>
      <c r="G241" s="149"/>
      <c r="H241" s="149"/>
      <c r="I241" s="149"/>
      <c r="J241" s="149"/>
    </row>
    <row r="242" spans="1:10" ht="12.75">
      <c r="A242" s="55">
        <v>32</v>
      </c>
      <c r="B242" s="56" t="s">
        <v>24</v>
      </c>
      <c r="C242" s="146">
        <f>SUM(C243+C247+C250)</f>
        <v>5507.2</v>
      </c>
      <c r="D242" s="146"/>
      <c r="E242" s="146">
        <f>SUM(E243+E247+E250)</f>
        <v>5507.2</v>
      </c>
      <c r="F242" s="147"/>
      <c r="G242" s="147"/>
      <c r="H242" s="147"/>
      <c r="I242" s="147"/>
      <c r="J242" s="147"/>
    </row>
    <row r="243" spans="1:10" ht="12.75">
      <c r="A243" s="55">
        <v>322</v>
      </c>
      <c r="B243" s="56" t="s">
        <v>26</v>
      </c>
      <c r="C243" s="146">
        <f>SUM(D243:E243)</f>
        <v>5507.2</v>
      </c>
      <c r="D243" s="146"/>
      <c r="E243" s="146">
        <f>SUM(E244:E245)</f>
        <v>5507.2</v>
      </c>
      <c r="F243" s="146"/>
      <c r="G243" s="146"/>
      <c r="H243" s="146"/>
      <c r="I243" s="146"/>
      <c r="J243" s="146"/>
    </row>
    <row r="244" spans="1:10" ht="12.75">
      <c r="A244" s="53">
        <v>3221</v>
      </c>
      <c r="B244" s="54" t="s">
        <v>89</v>
      </c>
      <c r="C244" s="147"/>
      <c r="D244" s="147"/>
      <c r="E244" s="147">
        <v>1007.2</v>
      </c>
      <c r="F244" s="146"/>
      <c r="G244" s="146"/>
      <c r="H244" s="146"/>
      <c r="I244" s="146"/>
      <c r="J244" s="146"/>
    </row>
    <row r="245" spans="1:10" ht="12.75">
      <c r="A245" s="53">
        <v>3224</v>
      </c>
      <c r="B245" s="54" t="s">
        <v>90</v>
      </c>
      <c r="C245" s="147">
        <f>SUM(E245)</f>
        <v>4500</v>
      </c>
      <c r="D245" s="147"/>
      <c r="E245" s="147">
        <v>4500</v>
      </c>
      <c r="F245" s="146"/>
      <c r="G245" s="146"/>
      <c r="H245" s="146"/>
      <c r="I245" s="146"/>
      <c r="J245" s="146"/>
    </row>
    <row r="246" spans="1:10" ht="12.75">
      <c r="A246" s="53">
        <v>32251</v>
      </c>
      <c r="B246" s="54" t="s">
        <v>127</v>
      </c>
      <c r="C246" s="147"/>
      <c r="D246" s="147"/>
      <c r="E246" s="147"/>
      <c r="F246" s="146"/>
      <c r="G246" s="146"/>
      <c r="H246" s="146"/>
      <c r="I246" s="146"/>
      <c r="J246" s="146"/>
    </row>
    <row r="247" spans="1:10" ht="12.75">
      <c r="A247" s="55">
        <v>323</v>
      </c>
      <c r="B247" s="56" t="s">
        <v>27</v>
      </c>
      <c r="C247" s="146">
        <f>SUM(E247)</f>
        <v>0</v>
      </c>
      <c r="D247" s="146"/>
      <c r="E247" s="146">
        <f>SUM(E248:E249)</f>
        <v>0</v>
      </c>
      <c r="F247" s="146"/>
      <c r="G247" s="146"/>
      <c r="H247" s="146"/>
      <c r="I247" s="146"/>
      <c r="J247" s="146"/>
    </row>
    <row r="248" spans="1:10" ht="12.75">
      <c r="A248" s="53">
        <v>3231</v>
      </c>
      <c r="B248" s="54" t="s">
        <v>64</v>
      </c>
      <c r="C248" s="147">
        <f>SUM(D248:E248)</f>
        <v>0</v>
      </c>
      <c r="D248" s="147"/>
      <c r="E248" s="147"/>
      <c r="F248" s="147"/>
      <c r="G248" s="147"/>
      <c r="H248" s="147"/>
      <c r="I248" s="147"/>
      <c r="J248" s="147"/>
    </row>
    <row r="249" spans="1:10" ht="12.75">
      <c r="A249" s="53">
        <v>3232</v>
      </c>
      <c r="B249" s="54" t="s">
        <v>132</v>
      </c>
      <c r="C249" s="147">
        <f>SUM(D249:E249)</f>
        <v>0</v>
      </c>
      <c r="D249" s="147"/>
      <c r="E249" s="147"/>
      <c r="F249" s="147"/>
      <c r="G249" s="147"/>
      <c r="H249" s="147"/>
      <c r="I249" s="147"/>
      <c r="J249" s="147"/>
    </row>
    <row r="250" spans="1:10" ht="12.75">
      <c r="A250" s="55">
        <v>329</v>
      </c>
      <c r="B250" s="56" t="s">
        <v>93</v>
      </c>
      <c r="C250" s="146">
        <f>SUM(C251)</f>
        <v>0</v>
      </c>
      <c r="D250" s="146"/>
      <c r="E250" s="146">
        <f>SUM(E251)</f>
        <v>0</v>
      </c>
      <c r="F250" s="146"/>
      <c r="G250" s="146"/>
      <c r="H250" s="146"/>
      <c r="I250" s="146"/>
      <c r="J250" s="146"/>
    </row>
    <row r="251" spans="1:10" ht="12.75">
      <c r="A251" s="53">
        <v>3299</v>
      </c>
      <c r="B251" s="54" t="s">
        <v>94</v>
      </c>
      <c r="C251" s="147">
        <f>SUM(E251)</f>
        <v>0</v>
      </c>
      <c r="D251" s="147"/>
      <c r="E251" s="147"/>
      <c r="F251" s="147"/>
      <c r="G251" s="147"/>
      <c r="H251" s="147"/>
      <c r="I251" s="147"/>
      <c r="J251" s="147"/>
    </row>
    <row r="252" spans="1:10" ht="25.5">
      <c r="A252" s="55">
        <v>4</v>
      </c>
      <c r="B252" s="56" t="s">
        <v>30</v>
      </c>
      <c r="C252" s="146">
        <f>SUM(C253)</f>
        <v>0</v>
      </c>
      <c r="D252" s="146"/>
      <c r="E252" s="146"/>
      <c r="F252" s="146"/>
      <c r="G252" s="146"/>
      <c r="H252" s="146"/>
      <c r="I252" s="146"/>
      <c r="J252" s="146"/>
    </row>
    <row r="253" spans="1:10" ht="25.5">
      <c r="A253" s="55">
        <v>42</v>
      </c>
      <c r="B253" s="56" t="s">
        <v>45</v>
      </c>
      <c r="C253" s="147">
        <f>SUM(E253)</f>
        <v>0</v>
      </c>
      <c r="D253" s="147"/>
      <c r="E253" s="147">
        <f>SUM(E257+E255)</f>
        <v>0</v>
      </c>
      <c r="F253" s="147"/>
      <c r="G253" s="147"/>
      <c r="H253" s="147"/>
      <c r="I253" s="147"/>
      <c r="J253" s="147"/>
    </row>
    <row r="254" spans="1:10" ht="12.75">
      <c r="A254" s="53">
        <v>421</v>
      </c>
      <c r="B254" s="54" t="s">
        <v>42</v>
      </c>
      <c r="C254" s="147"/>
      <c r="D254" s="147"/>
      <c r="E254" s="147"/>
      <c r="F254" s="147"/>
      <c r="G254" s="147"/>
      <c r="H254" s="147"/>
      <c r="I254" s="147"/>
      <c r="J254" s="147"/>
    </row>
    <row r="255" spans="1:10" ht="12.75">
      <c r="A255" s="55">
        <v>422</v>
      </c>
      <c r="B255" s="56" t="s">
        <v>91</v>
      </c>
      <c r="C255" s="146">
        <f>SUM(C256)</f>
        <v>0</v>
      </c>
      <c r="D255" s="146"/>
      <c r="E255" s="146">
        <f>SUM(E256)</f>
        <v>0</v>
      </c>
      <c r="F255" s="146"/>
      <c r="G255" s="146"/>
      <c r="H255" s="146"/>
      <c r="I255" s="146"/>
      <c r="J255" s="146"/>
    </row>
    <row r="256" spans="1:10" ht="12.75">
      <c r="A256" s="53">
        <v>4221</v>
      </c>
      <c r="B256" s="54" t="s">
        <v>92</v>
      </c>
      <c r="C256" s="147"/>
      <c r="D256" s="147"/>
      <c r="E256" s="147"/>
      <c r="F256" s="147"/>
      <c r="G256" s="147"/>
      <c r="H256" s="147"/>
      <c r="I256" s="147"/>
      <c r="J256" s="147"/>
    </row>
    <row r="257" spans="1:10" ht="25.5">
      <c r="A257" s="55">
        <v>45</v>
      </c>
      <c r="B257" s="56" t="s">
        <v>131</v>
      </c>
      <c r="C257" s="146">
        <f>SUM(D257:E257)</f>
        <v>0</v>
      </c>
      <c r="D257" s="146"/>
      <c r="E257" s="146">
        <f>SUM(E258)</f>
        <v>0</v>
      </c>
      <c r="F257" s="146"/>
      <c r="G257" s="146"/>
      <c r="H257" s="146"/>
      <c r="I257" s="146"/>
      <c r="J257" s="146"/>
    </row>
    <row r="258" spans="1:10" ht="12.75">
      <c r="A258" s="53">
        <v>42311</v>
      </c>
      <c r="B258" s="54" t="s">
        <v>126</v>
      </c>
      <c r="C258" s="147">
        <f>SUM(D258:E258)</f>
        <v>0</v>
      </c>
      <c r="D258" s="147"/>
      <c r="E258" s="147"/>
      <c r="F258" s="147"/>
      <c r="G258" s="147"/>
      <c r="H258" s="147"/>
      <c r="I258" s="147"/>
      <c r="J258" s="147"/>
    </row>
    <row r="259" spans="1:10" ht="12.75">
      <c r="A259" s="53"/>
      <c r="B259" s="54"/>
      <c r="C259" s="147"/>
      <c r="D259" s="147"/>
      <c r="E259" s="147"/>
      <c r="F259" s="147"/>
      <c r="G259" s="147"/>
      <c r="H259" s="147"/>
      <c r="I259" s="147"/>
      <c r="J259" s="147"/>
    </row>
    <row r="260" spans="1:10" ht="25.5">
      <c r="A260" s="55">
        <v>54</v>
      </c>
      <c r="B260" s="56" t="s">
        <v>128</v>
      </c>
      <c r="C260" s="146">
        <f>SUM(D260:E260)</f>
        <v>14992.8</v>
      </c>
      <c r="D260" s="146"/>
      <c r="E260" s="146">
        <f>SUM(E261)</f>
        <v>14992.8</v>
      </c>
      <c r="F260" s="146"/>
      <c r="G260" s="146"/>
      <c r="H260" s="146"/>
      <c r="I260" s="146"/>
      <c r="J260" s="146"/>
    </row>
    <row r="261" spans="1:10" ht="25.5">
      <c r="A261" s="53">
        <v>5445</v>
      </c>
      <c r="B261" s="54" t="s">
        <v>128</v>
      </c>
      <c r="C261" s="147">
        <f>SUM(D261:E261)</f>
        <v>14992.8</v>
      </c>
      <c r="D261" s="147"/>
      <c r="E261" s="147">
        <v>14992.8</v>
      </c>
      <c r="F261" s="147"/>
      <c r="G261" s="147"/>
      <c r="H261" s="147"/>
      <c r="I261" s="147"/>
      <c r="J261" s="147"/>
    </row>
    <row r="262" spans="1:10" ht="12.75">
      <c r="A262" s="55"/>
      <c r="B262" s="56"/>
      <c r="C262" s="146"/>
      <c r="D262" s="146"/>
      <c r="E262" s="146"/>
      <c r="F262" s="146"/>
      <c r="G262" s="146"/>
      <c r="H262" s="146"/>
      <c r="I262" s="146"/>
      <c r="J262" s="146"/>
    </row>
    <row r="263" spans="1:10" ht="47.25">
      <c r="A263" s="57">
        <v>5065</v>
      </c>
      <c r="B263" s="58" t="s">
        <v>95</v>
      </c>
      <c r="C263" s="148">
        <f>SUM(F263)</f>
        <v>180000</v>
      </c>
      <c r="D263" s="148"/>
      <c r="E263" s="148"/>
      <c r="F263" s="148">
        <f>SUM(F264+F270+F273)</f>
        <v>180000</v>
      </c>
      <c r="G263" s="148"/>
      <c r="H263" s="148"/>
      <c r="I263" s="148"/>
      <c r="J263" s="148"/>
    </row>
    <row r="264" spans="1:10" ht="25.5">
      <c r="A264" s="55" t="s">
        <v>96</v>
      </c>
      <c r="B264" s="56" t="s">
        <v>97</v>
      </c>
      <c r="C264" s="146">
        <f>SUM(C266)</f>
        <v>0</v>
      </c>
      <c r="D264" s="146"/>
      <c r="E264" s="146"/>
      <c r="F264" s="146">
        <f>SUM(F266)</f>
        <v>0</v>
      </c>
      <c r="G264" s="146"/>
      <c r="H264" s="146"/>
      <c r="I264" s="146"/>
      <c r="J264" s="146"/>
    </row>
    <row r="265" spans="1:10" ht="12.75">
      <c r="A265" s="55">
        <v>3</v>
      </c>
      <c r="B265" s="56" t="s">
        <v>114</v>
      </c>
      <c r="C265" s="146"/>
      <c r="D265" s="146"/>
      <c r="E265" s="146"/>
      <c r="F265" s="146"/>
      <c r="G265" s="146"/>
      <c r="H265" s="146"/>
      <c r="I265" s="146"/>
      <c r="J265" s="146"/>
    </row>
    <row r="266" spans="1:10" ht="12.75">
      <c r="A266" s="55">
        <v>31</v>
      </c>
      <c r="B266" s="56" t="s">
        <v>98</v>
      </c>
      <c r="C266" s="146">
        <f>SUM(C267)</f>
        <v>0</v>
      </c>
      <c r="D266" s="146"/>
      <c r="E266" s="146"/>
      <c r="F266" s="146">
        <f>SUM(F267)</f>
        <v>0</v>
      </c>
      <c r="G266" s="146"/>
      <c r="H266" s="146"/>
      <c r="I266" s="146"/>
      <c r="J266" s="146"/>
    </row>
    <row r="267" spans="1:10" ht="12.75">
      <c r="A267" s="53">
        <v>313</v>
      </c>
      <c r="B267" s="54" t="s">
        <v>23</v>
      </c>
      <c r="C267" s="147"/>
      <c r="D267" s="152"/>
      <c r="E267" s="147"/>
      <c r="F267" s="147"/>
      <c r="G267" s="147"/>
      <c r="H267" s="152"/>
      <c r="I267" s="147"/>
      <c r="J267" s="147"/>
    </row>
    <row r="268" spans="1:10" ht="12.75">
      <c r="A268" s="53">
        <v>3131</v>
      </c>
      <c r="B268" s="54" t="s">
        <v>100</v>
      </c>
      <c r="C268" s="147"/>
      <c r="D268" s="146"/>
      <c r="E268" s="146"/>
      <c r="F268" s="147"/>
      <c r="G268" s="146"/>
      <c r="H268" s="146"/>
      <c r="I268" s="146"/>
      <c r="J268" s="146"/>
    </row>
    <row r="269" spans="1:10" ht="12.75">
      <c r="A269" s="53"/>
      <c r="B269" s="54"/>
      <c r="C269" s="147"/>
      <c r="D269" s="146"/>
      <c r="E269" s="146"/>
      <c r="F269" s="147"/>
      <c r="G269" s="146"/>
      <c r="H269" s="146"/>
      <c r="I269" s="146"/>
      <c r="J269" s="146"/>
    </row>
    <row r="270" spans="1:10" ht="12.75">
      <c r="A270" s="55">
        <v>32</v>
      </c>
      <c r="B270" s="56" t="s">
        <v>106</v>
      </c>
      <c r="C270" s="146">
        <f>SUM(C271)</f>
        <v>180000</v>
      </c>
      <c r="D270" s="146"/>
      <c r="E270" s="146"/>
      <c r="F270" s="146">
        <f>SUM(F271)</f>
        <v>180000</v>
      </c>
      <c r="G270" s="146"/>
      <c r="H270" s="146"/>
      <c r="I270" s="146"/>
      <c r="J270" s="146"/>
    </row>
    <row r="271" spans="1:10" ht="12.75">
      <c r="A271" s="53">
        <v>322</v>
      </c>
      <c r="B271" s="54" t="s">
        <v>26</v>
      </c>
      <c r="C271" s="147">
        <f>SUM(D271:F271)</f>
        <v>180000</v>
      </c>
      <c r="D271" s="146"/>
      <c r="E271" s="146"/>
      <c r="F271" s="147">
        <f>SUM(F272)</f>
        <v>180000</v>
      </c>
      <c r="G271" s="146"/>
      <c r="H271" s="146"/>
      <c r="I271" s="146"/>
      <c r="J271" s="146"/>
    </row>
    <row r="272" spans="1:10" ht="12.75">
      <c r="A272" s="53">
        <v>3222</v>
      </c>
      <c r="B272" s="54" t="s">
        <v>89</v>
      </c>
      <c r="C272" s="147">
        <f>SUM(D272:F272)</f>
        <v>180000</v>
      </c>
      <c r="D272" s="146"/>
      <c r="E272" s="146"/>
      <c r="F272" s="147">
        <v>180000</v>
      </c>
      <c r="G272" s="146"/>
      <c r="H272" s="146"/>
      <c r="I272" s="146"/>
      <c r="J272" s="146"/>
    </row>
    <row r="273" spans="1:10" ht="25.5">
      <c r="A273" s="55">
        <v>42</v>
      </c>
      <c r="B273" s="56" t="s">
        <v>45</v>
      </c>
      <c r="C273" s="146"/>
      <c r="D273" s="146"/>
      <c r="E273" s="146"/>
      <c r="F273" s="146"/>
      <c r="G273" s="146"/>
      <c r="H273" s="146"/>
      <c r="I273" s="146"/>
      <c r="J273" s="146"/>
    </row>
    <row r="274" spans="1:10" ht="12.75">
      <c r="A274" s="55">
        <v>422</v>
      </c>
      <c r="B274" s="56" t="s">
        <v>91</v>
      </c>
      <c r="C274" s="146"/>
      <c r="D274" s="146"/>
      <c r="E274" s="146"/>
      <c r="F274" s="146"/>
      <c r="G274" s="146"/>
      <c r="H274" s="146"/>
      <c r="I274" s="146"/>
      <c r="J274" s="146"/>
    </row>
    <row r="275" spans="1:10" ht="12.75">
      <c r="A275" s="53">
        <v>4221</v>
      </c>
      <c r="B275" s="54" t="s">
        <v>92</v>
      </c>
      <c r="C275" s="147"/>
      <c r="D275" s="147"/>
      <c r="E275" s="147"/>
      <c r="F275" s="147"/>
      <c r="G275" s="147"/>
      <c r="H275" s="147"/>
      <c r="I275" s="147"/>
      <c r="J275" s="147"/>
    </row>
    <row r="276" spans="1:10" ht="12.75">
      <c r="A276" s="53"/>
      <c r="B276" s="54"/>
      <c r="C276" s="146"/>
      <c r="D276" s="146"/>
      <c r="E276" s="146"/>
      <c r="F276" s="146"/>
      <c r="G276" s="146"/>
      <c r="H276" s="146"/>
      <c r="I276" s="146"/>
      <c r="J276" s="146"/>
    </row>
    <row r="277" spans="1:10" ht="15.75">
      <c r="A277" s="57">
        <v>5070</v>
      </c>
      <c r="B277" s="58" t="s">
        <v>101</v>
      </c>
      <c r="C277" s="148"/>
      <c r="D277" s="148"/>
      <c r="E277" s="148"/>
      <c r="F277" s="148"/>
      <c r="G277" s="148"/>
      <c r="H277" s="148"/>
      <c r="I277" s="148"/>
      <c r="J277" s="148"/>
    </row>
    <row r="278" spans="1:10" ht="15.75">
      <c r="A278" s="57" t="s">
        <v>102</v>
      </c>
      <c r="B278" s="58" t="s">
        <v>103</v>
      </c>
      <c r="C278" s="148">
        <f>SUM(C279+C287)</f>
        <v>558675</v>
      </c>
      <c r="D278" s="148"/>
      <c r="E278" s="148"/>
      <c r="F278" s="148"/>
      <c r="G278" s="148">
        <f>SUM(G279+G287)</f>
        <v>558675</v>
      </c>
      <c r="H278" s="148"/>
      <c r="I278" s="148"/>
      <c r="J278" s="148"/>
    </row>
    <row r="279" spans="1:10" ht="12.75">
      <c r="A279" s="53">
        <v>31</v>
      </c>
      <c r="B279" s="54" t="s">
        <v>98</v>
      </c>
      <c r="C279" s="146">
        <f>SUM(C280+C282+C284)</f>
        <v>527575</v>
      </c>
      <c r="D279" s="146"/>
      <c r="E279" s="146"/>
      <c r="F279" s="146"/>
      <c r="G279" s="146">
        <f>SUM(G280+G282+G284)</f>
        <v>527575</v>
      </c>
      <c r="H279" s="146"/>
      <c r="I279" s="146"/>
      <c r="J279" s="146"/>
    </row>
    <row r="280" spans="1:10" ht="12.75">
      <c r="A280" s="55">
        <v>311</v>
      </c>
      <c r="B280" s="56" t="s">
        <v>104</v>
      </c>
      <c r="C280" s="146">
        <f>SUM(C281)</f>
        <v>460500</v>
      </c>
      <c r="D280" s="146"/>
      <c r="E280" s="146"/>
      <c r="F280" s="146"/>
      <c r="G280" s="146">
        <f>SUM(G281)</f>
        <v>460500</v>
      </c>
      <c r="H280" s="146"/>
      <c r="I280" s="146"/>
      <c r="J280" s="146"/>
    </row>
    <row r="281" spans="1:10" ht="12.75">
      <c r="A281" s="53">
        <v>3111</v>
      </c>
      <c r="B281" s="54" t="s">
        <v>105</v>
      </c>
      <c r="C281" s="147">
        <f>SUM(G281)</f>
        <v>460500</v>
      </c>
      <c r="D281" s="146"/>
      <c r="E281" s="146"/>
      <c r="F281" s="146"/>
      <c r="G281" s="147">
        <v>460500</v>
      </c>
      <c r="H281" s="146"/>
      <c r="I281" s="146"/>
      <c r="J281" s="146"/>
    </row>
    <row r="282" spans="1:10" ht="12.75">
      <c r="A282" s="55">
        <v>312</v>
      </c>
      <c r="B282" s="56" t="s">
        <v>22</v>
      </c>
      <c r="C282" s="146">
        <f>SUM(D282:G282)</f>
        <v>15000</v>
      </c>
      <c r="D282" s="146"/>
      <c r="E282" s="146"/>
      <c r="F282" s="146"/>
      <c r="G282" s="146">
        <f>SUM(G283)</f>
        <v>15000</v>
      </c>
      <c r="H282" s="146"/>
      <c r="I282" s="146"/>
      <c r="J282" s="146"/>
    </row>
    <row r="283" spans="1:10" ht="12.75">
      <c r="A283" s="53">
        <v>3121</v>
      </c>
      <c r="B283" s="54" t="s">
        <v>22</v>
      </c>
      <c r="C283" s="147">
        <f>SUM(D283:G283)</f>
        <v>15000</v>
      </c>
      <c r="D283" s="146"/>
      <c r="E283" s="146"/>
      <c r="F283" s="146"/>
      <c r="G283" s="147">
        <v>15000</v>
      </c>
      <c r="H283" s="146"/>
      <c r="I283" s="146"/>
      <c r="J283" s="146"/>
    </row>
    <row r="284" spans="1:10" ht="12.75">
      <c r="A284" s="55">
        <v>313</v>
      </c>
      <c r="B284" s="56" t="s">
        <v>99</v>
      </c>
      <c r="C284" s="146">
        <f>SUM(C285)</f>
        <v>52075</v>
      </c>
      <c r="D284" s="146"/>
      <c r="E284" s="146"/>
      <c r="F284" s="146"/>
      <c r="G284" s="146">
        <f>SUM(G285)</f>
        <v>52075</v>
      </c>
      <c r="H284" s="146"/>
      <c r="I284" s="146"/>
      <c r="J284" s="146"/>
    </row>
    <row r="285" spans="1:10" ht="12.75">
      <c r="A285" s="53">
        <v>3131</v>
      </c>
      <c r="B285" s="54" t="s">
        <v>100</v>
      </c>
      <c r="C285" s="147">
        <f>SUM(G285)</f>
        <v>52075</v>
      </c>
      <c r="D285" s="146"/>
      <c r="E285" s="146"/>
      <c r="F285" s="146"/>
      <c r="G285" s="147">
        <v>52075</v>
      </c>
      <c r="H285" s="146"/>
      <c r="I285" s="146"/>
      <c r="J285" s="146"/>
    </row>
    <row r="286" spans="1:10" ht="12.75">
      <c r="A286" s="55">
        <v>32</v>
      </c>
      <c r="B286" s="56" t="s">
        <v>106</v>
      </c>
      <c r="C286" s="146"/>
      <c r="D286" s="146"/>
      <c r="E286" s="146"/>
      <c r="F286" s="146"/>
      <c r="G286" s="146"/>
      <c r="H286" s="146"/>
      <c r="I286" s="146"/>
      <c r="J286" s="146"/>
    </row>
    <row r="287" spans="1:10" ht="12.75">
      <c r="A287" s="53">
        <v>321</v>
      </c>
      <c r="B287" s="54" t="s">
        <v>25</v>
      </c>
      <c r="C287" s="146">
        <f>SUM(C288:C289)</f>
        <v>31100</v>
      </c>
      <c r="D287" s="146"/>
      <c r="E287" s="146"/>
      <c r="F287" s="146"/>
      <c r="G287" s="146">
        <f>SUM(G288:G289)</f>
        <v>31100</v>
      </c>
      <c r="H287" s="146"/>
      <c r="I287" s="146"/>
      <c r="J287" s="146"/>
    </row>
    <row r="288" spans="1:10" ht="12.75">
      <c r="A288" s="53">
        <v>3211</v>
      </c>
      <c r="B288" s="54" t="s">
        <v>49</v>
      </c>
      <c r="C288" s="147">
        <f>SUM(D288:G288)</f>
        <v>800</v>
      </c>
      <c r="D288" s="146"/>
      <c r="E288" s="146"/>
      <c r="F288" s="146"/>
      <c r="G288" s="147">
        <v>800</v>
      </c>
      <c r="H288" s="146"/>
      <c r="I288" s="146"/>
      <c r="J288" s="146"/>
    </row>
    <row r="289" spans="1:10" ht="25.5">
      <c r="A289" s="53">
        <v>3212</v>
      </c>
      <c r="B289" s="54" t="s">
        <v>107</v>
      </c>
      <c r="C289" s="147">
        <f>SUM(G289)</f>
        <v>30300</v>
      </c>
      <c r="D289" s="146"/>
      <c r="E289" s="146"/>
      <c r="F289" s="146"/>
      <c r="G289" s="147">
        <v>30300</v>
      </c>
      <c r="H289" s="146"/>
      <c r="I289" s="146"/>
      <c r="J289" s="146"/>
    </row>
    <row r="290" spans="1:10" ht="12.75">
      <c r="A290" s="53"/>
      <c r="B290" s="54"/>
      <c r="C290" s="147"/>
      <c r="D290" s="146"/>
      <c r="E290" s="146"/>
      <c r="F290" s="147"/>
      <c r="G290" s="146"/>
      <c r="H290" s="146"/>
      <c r="I290" s="146"/>
      <c r="J290" s="146"/>
    </row>
    <row r="291" spans="1:10" ht="15.75">
      <c r="A291" s="57" t="s">
        <v>108</v>
      </c>
      <c r="B291" s="58" t="s">
        <v>109</v>
      </c>
      <c r="C291" s="148">
        <f>SUM(C292)</f>
        <v>80371</v>
      </c>
      <c r="D291" s="148">
        <f>SUM(D292)</f>
        <v>80371</v>
      </c>
      <c r="E291" s="148"/>
      <c r="F291" s="148"/>
      <c r="G291" s="148"/>
      <c r="H291" s="148"/>
      <c r="I291" s="148"/>
      <c r="J291" s="148"/>
    </row>
    <row r="292" spans="1:10" ht="12.75">
      <c r="A292" s="53">
        <v>32</v>
      </c>
      <c r="B292" s="54" t="s">
        <v>24</v>
      </c>
      <c r="C292" s="147">
        <f>SUM(C293)</f>
        <v>80371</v>
      </c>
      <c r="D292" s="147">
        <f>SUM(D293)</f>
        <v>80371</v>
      </c>
      <c r="E292" s="146"/>
      <c r="F292" s="146"/>
      <c r="G292" s="146"/>
      <c r="H292" s="146"/>
      <c r="I292" s="146"/>
      <c r="J292" s="146"/>
    </row>
    <row r="293" spans="1:10" ht="12.75">
      <c r="A293" s="53">
        <v>323</v>
      </c>
      <c r="B293" s="54" t="s">
        <v>27</v>
      </c>
      <c r="C293" s="147">
        <f>SUM(C294)</f>
        <v>80371</v>
      </c>
      <c r="D293" s="147">
        <v>80371</v>
      </c>
      <c r="E293" s="146"/>
      <c r="F293" s="146"/>
      <c r="G293" s="146"/>
      <c r="H293" s="146"/>
      <c r="I293" s="146"/>
      <c r="J293" s="146"/>
    </row>
    <row r="294" spans="1:10" ht="12.75">
      <c r="A294" s="53">
        <v>3238</v>
      </c>
      <c r="B294" s="54" t="s">
        <v>71</v>
      </c>
      <c r="C294" s="147">
        <f>SUM(D294:E294)</f>
        <v>80371</v>
      </c>
      <c r="D294" s="147">
        <v>80371</v>
      </c>
      <c r="E294" s="146"/>
      <c r="F294" s="146"/>
      <c r="G294" s="146"/>
      <c r="H294" s="146"/>
      <c r="I294" s="146"/>
      <c r="J294" s="146"/>
    </row>
    <row r="295" spans="1:10" ht="12.75">
      <c r="A295" s="53"/>
      <c r="B295" s="54"/>
      <c r="C295" s="147"/>
      <c r="D295" s="146"/>
      <c r="E295" s="146"/>
      <c r="F295" s="147"/>
      <c r="G295" s="146"/>
      <c r="H295" s="146"/>
      <c r="I295" s="146">
        <f>SUM(G301+G296+G278)</f>
        <v>646602.42</v>
      </c>
      <c r="J295" s="146"/>
    </row>
    <row r="296" spans="1:10" ht="15.75">
      <c r="A296" s="57" t="s">
        <v>110</v>
      </c>
      <c r="B296" s="58" t="s">
        <v>111</v>
      </c>
      <c r="C296" s="148">
        <f>SUM(C297)</f>
        <v>31586.42</v>
      </c>
      <c r="D296" s="148"/>
      <c r="E296" s="148"/>
      <c r="F296" s="148"/>
      <c r="G296" s="148">
        <f>SUM(G297)</f>
        <v>31586.42</v>
      </c>
      <c r="H296" s="148"/>
      <c r="I296" s="148"/>
      <c r="J296" s="148"/>
    </row>
    <row r="297" spans="1:10" ht="12.75">
      <c r="A297" s="53">
        <v>32</v>
      </c>
      <c r="B297" s="54" t="s">
        <v>24</v>
      </c>
      <c r="C297" s="147">
        <f>SUM(C298)</f>
        <v>31586.42</v>
      </c>
      <c r="D297" s="146"/>
      <c r="E297" s="146"/>
      <c r="F297" s="147"/>
      <c r="G297" s="147">
        <f>SUM(G298)</f>
        <v>31586.42</v>
      </c>
      <c r="H297" s="146"/>
      <c r="I297" s="146"/>
      <c r="J297" s="146"/>
    </row>
    <row r="298" spans="1:10" ht="12.75">
      <c r="A298" s="53">
        <v>322</v>
      </c>
      <c r="B298" s="54" t="s">
        <v>26</v>
      </c>
      <c r="C298" s="147">
        <f>SUM(G298)</f>
        <v>31586.42</v>
      </c>
      <c r="D298" s="146"/>
      <c r="E298" s="146"/>
      <c r="F298" s="147"/>
      <c r="G298" s="147">
        <f>SUM(G299)</f>
        <v>31586.42</v>
      </c>
      <c r="H298" s="146"/>
      <c r="I298" s="146">
        <f>SUM(G301+G296+G278)</f>
        <v>646602.42</v>
      </c>
      <c r="J298" s="146"/>
    </row>
    <row r="299" spans="1:10" ht="12.75">
      <c r="A299" s="53">
        <v>3222</v>
      </c>
      <c r="B299" s="54" t="s">
        <v>89</v>
      </c>
      <c r="C299" s="147">
        <f>SUM(G299)</f>
        <v>31586.42</v>
      </c>
      <c r="D299" s="146"/>
      <c r="E299" s="146"/>
      <c r="F299" s="147"/>
      <c r="G299" s="147">
        <v>31586.42</v>
      </c>
      <c r="H299" s="146"/>
      <c r="I299" s="146"/>
      <c r="J299" s="146"/>
    </row>
    <row r="300" spans="1:10" ht="12.75">
      <c r="A300" s="53"/>
      <c r="B300" s="54"/>
      <c r="C300" s="147"/>
      <c r="D300" s="146"/>
      <c r="E300" s="146"/>
      <c r="F300" s="147"/>
      <c r="G300" s="146"/>
      <c r="H300" s="146"/>
      <c r="I300" s="146"/>
      <c r="J300" s="146"/>
    </row>
    <row r="301" spans="1:10" ht="15.75">
      <c r="A301" s="57" t="s">
        <v>112</v>
      </c>
      <c r="B301" s="58" t="s">
        <v>125</v>
      </c>
      <c r="C301" s="148">
        <f>SUM(C302)</f>
        <v>56341</v>
      </c>
      <c r="D301" s="151"/>
      <c r="E301" s="148"/>
      <c r="F301" s="148"/>
      <c r="G301" s="148">
        <f>SUM(G302)</f>
        <v>56341</v>
      </c>
      <c r="H301" s="148"/>
      <c r="I301" s="148"/>
      <c r="J301" s="148"/>
    </row>
    <row r="302" spans="1:10" ht="12.75">
      <c r="A302" s="53">
        <v>32</v>
      </c>
      <c r="B302" s="54" t="s">
        <v>150</v>
      </c>
      <c r="C302" s="147">
        <f>SUM(C303)</f>
        <v>56341</v>
      </c>
      <c r="D302" s="146"/>
      <c r="E302" s="146"/>
      <c r="F302" s="146"/>
      <c r="G302" s="147">
        <f>SUM(G303)</f>
        <v>56341</v>
      </c>
      <c r="H302" s="146"/>
      <c r="I302" s="146"/>
      <c r="J302" s="146"/>
    </row>
    <row r="303" spans="1:10" ht="12.75">
      <c r="A303" s="53">
        <v>3221</v>
      </c>
      <c r="B303" s="54" t="s">
        <v>151</v>
      </c>
      <c r="C303" s="147">
        <f>SUM(D303:G303)</f>
        <v>56341</v>
      </c>
      <c r="D303" s="146"/>
      <c r="E303" s="146"/>
      <c r="F303" s="146"/>
      <c r="G303" s="147">
        <v>56341</v>
      </c>
      <c r="H303" s="146"/>
      <c r="I303" s="146"/>
      <c r="J303" s="146"/>
    </row>
    <row r="304" spans="1:10" ht="12.75">
      <c r="A304" s="53"/>
      <c r="B304" s="54"/>
      <c r="C304" s="146"/>
      <c r="D304" s="146"/>
      <c r="E304" s="146"/>
      <c r="F304" s="147"/>
      <c r="G304" s="146"/>
      <c r="H304" s="146"/>
      <c r="I304" s="146"/>
      <c r="J304" s="146"/>
    </row>
    <row r="305" spans="1:10" ht="31.5">
      <c r="A305" s="57"/>
      <c r="B305" s="58" t="s">
        <v>115</v>
      </c>
      <c r="C305" s="148"/>
      <c r="D305" s="148"/>
      <c r="E305" s="148"/>
      <c r="F305" s="148"/>
      <c r="G305" s="148"/>
      <c r="H305" s="148"/>
      <c r="I305" s="148"/>
      <c r="J305" s="148"/>
    </row>
    <row r="306" spans="1:10" ht="12.75">
      <c r="A306" s="53"/>
      <c r="B306" s="54"/>
      <c r="C306" s="146"/>
      <c r="D306" s="146"/>
      <c r="E306" s="146"/>
      <c r="F306" s="147"/>
      <c r="G306" s="146"/>
      <c r="H306" s="146"/>
      <c r="I306" s="146"/>
      <c r="J306" s="146"/>
    </row>
    <row r="307" spans="1:10" ht="31.5">
      <c r="A307" s="57"/>
      <c r="B307" s="58" t="s">
        <v>116</v>
      </c>
      <c r="C307" s="148">
        <f>SUM(C327+C319+C308)</f>
        <v>14902299.290000001</v>
      </c>
      <c r="D307" s="148"/>
      <c r="E307" s="148"/>
      <c r="F307" s="148"/>
      <c r="G307" s="148">
        <f>SUM(G327+G319+G308)</f>
        <v>14902299.290000001</v>
      </c>
      <c r="H307" s="148"/>
      <c r="I307" s="148"/>
      <c r="J307" s="148"/>
    </row>
    <row r="308" spans="1:10" ht="12.75">
      <c r="A308" s="55">
        <v>31</v>
      </c>
      <c r="B308" s="56" t="s">
        <v>20</v>
      </c>
      <c r="C308" s="146">
        <f>SUM(C310+C313+C316)</f>
        <v>14179899.290000001</v>
      </c>
      <c r="D308" s="146"/>
      <c r="E308" s="146"/>
      <c r="F308" s="146"/>
      <c r="G308" s="146">
        <f>SUM(G310+G313+G316)</f>
        <v>14179899.290000001</v>
      </c>
      <c r="H308" s="146"/>
      <c r="I308" s="146"/>
      <c r="J308" s="146"/>
    </row>
    <row r="309" spans="1:10" ht="12.75">
      <c r="A309" s="55"/>
      <c r="B309" s="56"/>
      <c r="C309" s="146"/>
      <c r="D309" s="146"/>
      <c r="E309" s="146"/>
      <c r="F309" s="146"/>
      <c r="G309" s="146"/>
      <c r="H309" s="146"/>
      <c r="I309" s="146"/>
      <c r="J309" s="146"/>
    </row>
    <row r="310" spans="1:10" ht="12.75">
      <c r="A310" s="55">
        <v>311</v>
      </c>
      <c r="B310" s="56" t="s">
        <v>117</v>
      </c>
      <c r="C310" s="146">
        <f>SUM(C311)</f>
        <v>11780740.73</v>
      </c>
      <c r="D310" s="146"/>
      <c r="E310" s="146"/>
      <c r="F310" s="146"/>
      <c r="G310" s="146">
        <f>SUM(G311)</f>
        <v>11780740.73</v>
      </c>
      <c r="H310" s="146"/>
      <c r="I310" s="146"/>
      <c r="J310" s="146"/>
    </row>
    <row r="311" spans="1:10" ht="12.75">
      <c r="A311" s="53">
        <v>3111</v>
      </c>
      <c r="B311" s="54" t="s">
        <v>21</v>
      </c>
      <c r="C311" s="147">
        <f>SUM(D311:G311)</f>
        <v>11780740.73</v>
      </c>
      <c r="D311" s="147"/>
      <c r="E311" s="147"/>
      <c r="F311" s="147"/>
      <c r="G311" s="147">
        <v>11780740.73</v>
      </c>
      <c r="H311" s="147"/>
      <c r="I311" s="147"/>
      <c r="J311" s="147"/>
    </row>
    <row r="312" spans="1:10" ht="12.75">
      <c r="A312" s="53"/>
      <c r="B312" s="54"/>
      <c r="C312" s="147"/>
      <c r="D312" s="147"/>
      <c r="E312" s="147"/>
      <c r="F312" s="147"/>
      <c r="G312" s="147"/>
      <c r="H312" s="147"/>
      <c r="I312" s="147"/>
      <c r="J312" s="147"/>
    </row>
    <row r="313" spans="1:10" ht="12.75">
      <c r="A313" s="55">
        <v>312</v>
      </c>
      <c r="B313" s="56" t="s">
        <v>22</v>
      </c>
      <c r="C313" s="146">
        <f>SUM(C314)</f>
        <v>539865</v>
      </c>
      <c r="D313" s="146"/>
      <c r="E313" s="146"/>
      <c r="F313" s="146"/>
      <c r="G313" s="146">
        <f>SUM(G314)</f>
        <v>539865</v>
      </c>
      <c r="H313" s="146"/>
      <c r="I313" s="146"/>
      <c r="J313" s="146"/>
    </row>
    <row r="314" spans="1:10" ht="12.75">
      <c r="A314" s="53">
        <v>3121</v>
      </c>
      <c r="B314" s="54" t="s">
        <v>22</v>
      </c>
      <c r="C314" s="147">
        <v>539865</v>
      </c>
      <c r="D314" s="147"/>
      <c r="E314" s="147"/>
      <c r="F314" s="147"/>
      <c r="G314" s="147">
        <v>539865</v>
      </c>
      <c r="H314" s="147"/>
      <c r="I314" s="147"/>
      <c r="J314" s="147"/>
    </row>
    <row r="315" spans="1:10" ht="12.75">
      <c r="A315" s="53"/>
      <c r="B315" s="54"/>
      <c r="C315" s="147"/>
      <c r="D315" s="147"/>
      <c r="E315" s="147"/>
      <c r="F315" s="147"/>
      <c r="G315" s="147"/>
      <c r="H315" s="147"/>
      <c r="I315" s="147"/>
      <c r="J315" s="147"/>
    </row>
    <row r="316" spans="1:10" ht="12.75">
      <c r="A316" s="55">
        <v>313</v>
      </c>
      <c r="B316" s="56" t="s">
        <v>23</v>
      </c>
      <c r="C316" s="146">
        <f>SUM(C317)</f>
        <v>1859293.56</v>
      </c>
      <c r="D316" s="146"/>
      <c r="E316" s="146"/>
      <c r="F316" s="146"/>
      <c r="G316" s="146">
        <f>SUM(G317)</f>
        <v>1859293.56</v>
      </c>
      <c r="H316" s="146"/>
      <c r="I316" s="146"/>
      <c r="J316" s="146"/>
    </row>
    <row r="317" spans="1:10" ht="12.75">
      <c r="A317" s="53">
        <v>3132</v>
      </c>
      <c r="B317" s="54" t="s">
        <v>118</v>
      </c>
      <c r="C317" s="147">
        <f>SUM(D317:G317)</f>
        <v>1859293.56</v>
      </c>
      <c r="D317" s="147"/>
      <c r="E317" s="147"/>
      <c r="F317" s="147"/>
      <c r="G317" s="147">
        <v>1859293.56</v>
      </c>
      <c r="H317" s="147"/>
      <c r="I317" s="147"/>
      <c r="J317" s="147"/>
    </row>
    <row r="318" spans="1:10" ht="12.75">
      <c r="A318" s="53"/>
      <c r="B318" s="54"/>
      <c r="C318" s="147"/>
      <c r="D318" s="147"/>
      <c r="E318" s="147"/>
      <c r="F318" s="147"/>
      <c r="G318" s="147"/>
      <c r="H318" s="147"/>
      <c r="I318" s="147"/>
      <c r="J318" s="147"/>
    </row>
    <row r="319" spans="1:10" ht="12.75">
      <c r="A319" s="55">
        <v>32</v>
      </c>
      <c r="B319" s="56" t="s">
        <v>24</v>
      </c>
      <c r="C319" s="146">
        <f>SUM(G319)</f>
        <v>412400</v>
      </c>
      <c r="D319" s="146"/>
      <c r="E319" s="146"/>
      <c r="F319" s="146"/>
      <c r="G319" s="146">
        <f>SUM(G320+G322+G325)</f>
        <v>412400</v>
      </c>
      <c r="H319" s="146"/>
      <c r="I319" s="146"/>
      <c r="J319" s="146"/>
    </row>
    <row r="320" spans="1:10" ht="12.75">
      <c r="A320" s="55">
        <v>321</v>
      </c>
      <c r="B320" s="56" t="s">
        <v>25</v>
      </c>
      <c r="C320" s="146">
        <f>SUM(C321:C321)</f>
        <v>360000</v>
      </c>
      <c r="D320" s="146"/>
      <c r="E320" s="146"/>
      <c r="F320" s="146"/>
      <c r="G320" s="146">
        <f>SUM(G321:G321)</f>
        <v>360000</v>
      </c>
      <c r="H320" s="146"/>
      <c r="I320" s="146"/>
      <c r="J320" s="146"/>
    </row>
    <row r="321" spans="1:10" ht="25.5">
      <c r="A321" s="53">
        <v>3212</v>
      </c>
      <c r="B321" s="54" t="s">
        <v>107</v>
      </c>
      <c r="C321" s="147">
        <f>SUM(G321)</f>
        <v>360000</v>
      </c>
      <c r="D321" s="147"/>
      <c r="E321" s="147"/>
      <c r="F321" s="147"/>
      <c r="G321" s="147">
        <v>360000</v>
      </c>
      <c r="H321" s="147"/>
      <c r="I321" s="147"/>
      <c r="J321" s="147"/>
    </row>
    <row r="322" spans="1:10" ht="12.75">
      <c r="A322" s="55">
        <v>323</v>
      </c>
      <c r="B322" s="56" t="s">
        <v>27</v>
      </c>
      <c r="C322" s="146">
        <f>SUM(C323:C324)</f>
        <v>32000</v>
      </c>
      <c r="D322" s="146"/>
      <c r="E322" s="146"/>
      <c r="F322" s="146"/>
      <c r="G322" s="146">
        <f>SUM(G323:G324)</f>
        <v>32000</v>
      </c>
      <c r="H322" s="146"/>
      <c r="I322" s="146"/>
      <c r="J322" s="146"/>
    </row>
    <row r="323" spans="1:10" ht="12.75">
      <c r="A323" s="53">
        <v>3231</v>
      </c>
      <c r="B323" s="54" t="s">
        <v>120</v>
      </c>
      <c r="C323" s="147">
        <f>SUM(G323)</f>
        <v>8000</v>
      </c>
      <c r="D323" s="147"/>
      <c r="E323" s="147"/>
      <c r="F323" s="147"/>
      <c r="G323" s="147">
        <v>8000</v>
      </c>
      <c r="H323" s="147"/>
      <c r="I323" s="147"/>
      <c r="J323" s="147"/>
    </row>
    <row r="324" spans="1:10" ht="12.75">
      <c r="A324" s="53">
        <v>3237</v>
      </c>
      <c r="B324" s="54" t="s">
        <v>149</v>
      </c>
      <c r="C324" s="147">
        <f>SUM(G324)</f>
        <v>24000</v>
      </c>
      <c r="D324" s="147"/>
      <c r="E324" s="147"/>
      <c r="F324" s="147"/>
      <c r="G324" s="147">
        <v>24000</v>
      </c>
      <c r="H324" s="147"/>
      <c r="I324" s="147"/>
      <c r="J324" s="147"/>
    </row>
    <row r="325" spans="1:10" ht="12.75">
      <c r="A325" s="55">
        <v>329</v>
      </c>
      <c r="B325" s="56" t="s">
        <v>145</v>
      </c>
      <c r="C325" s="146">
        <f>SUM(C326)</f>
        <v>20400</v>
      </c>
      <c r="D325" s="146"/>
      <c r="E325" s="146"/>
      <c r="F325" s="146"/>
      <c r="G325" s="146">
        <f>SUM(G326)</f>
        <v>20400</v>
      </c>
      <c r="H325" s="146"/>
      <c r="I325" s="146"/>
      <c r="J325" s="146"/>
    </row>
    <row r="326" spans="1:10" ht="12.75">
      <c r="A326" s="53">
        <v>32955</v>
      </c>
      <c r="B326" s="54" t="s">
        <v>146</v>
      </c>
      <c r="C326" s="147">
        <f>SUM(G326)</f>
        <v>20400</v>
      </c>
      <c r="D326" s="147"/>
      <c r="E326" s="147"/>
      <c r="F326" s="147"/>
      <c r="G326" s="147">
        <v>20400</v>
      </c>
      <c r="H326" s="147"/>
      <c r="I326" s="147"/>
      <c r="J326" s="147"/>
    </row>
    <row r="327" spans="1:10" ht="12.75">
      <c r="A327" s="55">
        <v>422</v>
      </c>
      <c r="B327" s="56" t="s">
        <v>148</v>
      </c>
      <c r="C327" s="146">
        <f>SUM(C328:C329)</f>
        <v>310000</v>
      </c>
      <c r="D327" s="146"/>
      <c r="E327" s="146"/>
      <c r="F327" s="146"/>
      <c r="G327" s="146">
        <f>SUM(G328:G329)</f>
        <v>310000</v>
      </c>
      <c r="H327" s="146"/>
      <c r="I327" s="146"/>
      <c r="J327" s="146"/>
    </row>
    <row r="328" spans="1:10" ht="12.75">
      <c r="A328" s="53">
        <v>4221</v>
      </c>
      <c r="B328" s="54" t="s">
        <v>119</v>
      </c>
      <c r="C328" s="147">
        <f>SUM(G328)</f>
        <v>10000</v>
      </c>
      <c r="D328" s="146"/>
      <c r="E328" s="146"/>
      <c r="F328" s="146"/>
      <c r="G328" s="147">
        <v>10000</v>
      </c>
      <c r="H328" s="146"/>
      <c r="I328" s="146"/>
      <c r="J328" s="146"/>
    </row>
    <row r="329" spans="1:10" ht="12.75">
      <c r="A329" s="53">
        <v>4221</v>
      </c>
      <c r="B329" s="54" t="s">
        <v>147</v>
      </c>
      <c r="C329" s="147">
        <f>SUM(G329)</f>
        <v>300000</v>
      </c>
      <c r="D329" s="146"/>
      <c r="E329" s="146"/>
      <c r="F329" s="146"/>
      <c r="G329" s="147">
        <v>300000</v>
      </c>
      <c r="H329" s="146"/>
      <c r="I329" s="146"/>
      <c r="J329" s="146"/>
    </row>
    <row r="330" spans="1:10" ht="12.75">
      <c r="A330" s="53"/>
      <c r="B330" s="54"/>
      <c r="C330" s="147">
        <f>SUM(C307+C301+C296+C291+C278+C263+C260+C241+C180+C236)</f>
        <v>18952586.04</v>
      </c>
      <c r="D330" s="147">
        <f>SUM(D291+D232+D180)</f>
        <v>3203184.33</v>
      </c>
      <c r="E330" s="147">
        <f>SUM(E239)</f>
        <v>20500</v>
      </c>
      <c r="F330" s="147">
        <f>SUM(F263)</f>
        <v>180000</v>
      </c>
      <c r="G330" s="152">
        <f>SUM(G307+G301+G296+G278)</f>
        <v>15548901.71</v>
      </c>
      <c r="H330" s="147"/>
      <c r="I330" s="147"/>
      <c r="J330" s="147"/>
    </row>
    <row r="331" spans="1:10" ht="12.75">
      <c r="A331" s="215" t="s">
        <v>165</v>
      </c>
      <c r="B331" s="215"/>
      <c r="C331" s="99"/>
      <c r="D331" s="99"/>
      <c r="E331" s="99"/>
      <c r="F331" s="99"/>
      <c r="G331" s="99"/>
      <c r="H331" s="99"/>
      <c r="I331" s="99"/>
      <c r="J331" s="99"/>
    </row>
    <row r="332" spans="1:10" ht="12.75">
      <c r="A332" s="214" t="s">
        <v>166</v>
      </c>
      <c r="B332" s="214"/>
      <c r="C332" s="99"/>
      <c r="D332" s="99"/>
      <c r="E332" s="99"/>
      <c r="F332" s="99"/>
      <c r="G332" s="99" t="s">
        <v>155</v>
      </c>
      <c r="H332" s="99"/>
      <c r="I332" s="99"/>
      <c r="J332" s="99"/>
    </row>
    <row r="333" spans="1:10" ht="14.25">
      <c r="A333" s="173" t="s">
        <v>167</v>
      </c>
      <c r="B333" s="172"/>
      <c r="C333" s="172"/>
      <c r="D333" s="172"/>
      <c r="E333" s="172"/>
      <c r="F333" s="216" t="s">
        <v>134</v>
      </c>
      <c r="G333" s="216"/>
      <c r="H333" s="172"/>
      <c r="I333" s="172"/>
      <c r="J333" s="172"/>
    </row>
    <row r="334" spans="1:10" ht="12.75">
      <c r="A334" s="163"/>
      <c r="B334" s="15"/>
      <c r="C334" s="95"/>
      <c r="D334" s="95"/>
      <c r="E334" s="95"/>
      <c r="F334" s="95"/>
      <c r="H334" s="95"/>
      <c r="I334" s="95"/>
      <c r="J334" s="95"/>
    </row>
    <row r="342" spans="1:10" ht="18">
      <c r="A342" s="213" t="s">
        <v>156</v>
      </c>
      <c r="B342" s="213"/>
      <c r="C342" s="213"/>
      <c r="D342" s="213"/>
      <c r="E342" s="213"/>
      <c r="F342" s="213"/>
      <c r="G342" s="213"/>
      <c r="H342" s="213"/>
      <c r="I342" s="213"/>
      <c r="J342" s="213"/>
    </row>
    <row r="343" spans="1:10" ht="89.25">
      <c r="A343" s="3" t="s">
        <v>17</v>
      </c>
      <c r="B343" s="3" t="s">
        <v>18</v>
      </c>
      <c r="C343" s="145" t="s">
        <v>140</v>
      </c>
      <c r="D343" s="145" t="s">
        <v>9</v>
      </c>
      <c r="E343" s="145" t="s">
        <v>10</v>
      </c>
      <c r="F343" s="145" t="s">
        <v>11</v>
      </c>
      <c r="G343" s="145" t="s">
        <v>12</v>
      </c>
      <c r="H343" s="145" t="s">
        <v>19</v>
      </c>
      <c r="I343" s="145" t="s">
        <v>14</v>
      </c>
      <c r="J343" s="145" t="s">
        <v>15</v>
      </c>
    </row>
    <row r="344" spans="1:10" ht="12.75">
      <c r="A344" s="55"/>
      <c r="B344" s="54"/>
      <c r="C344" s="147"/>
      <c r="D344" s="147"/>
      <c r="E344" s="147"/>
      <c r="F344" s="147"/>
      <c r="G344" s="147"/>
      <c r="H344" s="147"/>
      <c r="I344" s="147"/>
      <c r="J344" s="147"/>
    </row>
    <row r="345" spans="1:10" ht="75">
      <c r="A345" s="55"/>
      <c r="B345" s="64" t="s">
        <v>113</v>
      </c>
      <c r="C345" s="146"/>
      <c r="D345" s="146"/>
      <c r="E345" s="146"/>
      <c r="F345" s="146"/>
      <c r="G345" s="146"/>
      <c r="H345" s="146"/>
      <c r="I345" s="146"/>
      <c r="J345" s="146"/>
    </row>
    <row r="346" spans="1:10" ht="12.75">
      <c r="A346" s="55"/>
      <c r="B346" s="54"/>
      <c r="C346" s="147"/>
      <c r="D346" s="147"/>
      <c r="E346" s="147"/>
      <c r="F346" s="147"/>
      <c r="G346" s="147"/>
      <c r="H346" s="147"/>
      <c r="I346" s="147"/>
      <c r="J346" s="147"/>
    </row>
    <row r="347" spans="1:10" ht="31.5">
      <c r="A347" s="65">
        <v>5050</v>
      </c>
      <c r="B347" s="58" t="s">
        <v>46</v>
      </c>
      <c r="C347" s="148"/>
      <c r="D347" s="148"/>
      <c r="E347" s="148"/>
      <c r="F347" s="148"/>
      <c r="G347" s="148"/>
      <c r="H347" s="148"/>
      <c r="I347" s="148"/>
      <c r="J347" s="148"/>
    </row>
    <row r="348" spans="1:10" ht="31.5">
      <c r="A348" s="65" t="s">
        <v>47</v>
      </c>
      <c r="B348" s="58" t="s">
        <v>48</v>
      </c>
      <c r="C348" s="146">
        <f>SUM(D348)</f>
        <v>3203184.33</v>
      </c>
      <c r="D348" s="146">
        <f>SUM(D349+D401+D462)</f>
        <v>3203184.33</v>
      </c>
      <c r="E348" s="148"/>
      <c r="F348" s="148"/>
      <c r="G348" s="148"/>
      <c r="H348" s="148"/>
      <c r="I348" s="148"/>
      <c r="J348" s="148"/>
    </row>
    <row r="349" spans="1:10" ht="12.75">
      <c r="A349" s="55">
        <v>3</v>
      </c>
      <c r="B349" s="56" t="s">
        <v>43</v>
      </c>
      <c r="C349" s="146">
        <f>SUM(D349)</f>
        <v>2762813.33</v>
      </c>
      <c r="D349" s="146">
        <f>SUM(D354+D392+D398)</f>
        <v>2762813.33</v>
      </c>
      <c r="E349" s="146"/>
      <c r="F349" s="146"/>
      <c r="G349" s="146"/>
      <c r="H349" s="146"/>
      <c r="I349" s="146"/>
      <c r="J349" s="146"/>
    </row>
    <row r="350" spans="1:10" ht="12.75">
      <c r="A350" s="55">
        <v>31</v>
      </c>
      <c r="B350" s="56" t="s">
        <v>20</v>
      </c>
      <c r="C350" s="146"/>
      <c r="D350" s="146"/>
      <c r="E350" s="146"/>
      <c r="F350" s="146"/>
      <c r="G350" s="146"/>
      <c r="H350" s="146"/>
      <c r="I350" s="146"/>
      <c r="J350" s="146"/>
    </row>
    <row r="351" spans="1:10" ht="12.75">
      <c r="A351" s="53">
        <v>311</v>
      </c>
      <c r="B351" s="54" t="s">
        <v>21</v>
      </c>
      <c r="C351" s="147"/>
      <c r="D351" s="147"/>
      <c r="E351" s="147"/>
      <c r="F351" s="147"/>
      <c r="G351" s="147"/>
      <c r="H351" s="147"/>
      <c r="I351" s="147"/>
      <c r="J351" s="147"/>
    </row>
    <row r="352" spans="1:10" ht="12.75">
      <c r="A352" s="53">
        <v>312</v>
      </c>
      <c r="B352" s="54" t="s">
        <v>22</v>
      </c>
      <c r="C352" s="147"/>
      <c r="D352" s="147"/>
      <c r="E352" s="147"/>
      <c r="F352" s="147"/>
      <c r="G352" s="147"/>
      <c r="H352" s="147"/>
      <c r="I352" s="147"/>
      <c r="J352" s="147"/>
    </row>
    <row r="353" spans="1:10" ht="12.75">
      <c r="A353" s="53">
        <v>313</v>
      </c>
      <c r="B353" s="54" t="s">
        <v>23</v>
      </c>
      <c r="C353" s="147"/>
      <c r="D353" s="147"/>
      <c r="E353" s="147"/>
      <c r="F353" s="147"/>
      <c r="G353" s="147"/>
      <c r="H353" s="147"/>
      <c r="I353" s="147"/>
      <c r="J353" s="147"/>
    </row>
    <row r="354" spans="1:10" ht="12.75">
      <c r="A354" s="55">
        <v>32</v>
      </c>
      <c r="B354" s="56" t="s">
        <v>24</v>
      </c>
      <c r="C354" s="146">
        <f>SUM(C355+C358+C374+C385)</f>
        <v>1631813.33</v>
      </c>
      <c r="D354" s="146">
        <f>SUM(D355+D358+D374+D385)</f>
        <v>1631813.33</v>
      </c>
      <c r="E354" s="146"/>
      <c r="F354" s="146"/>
      <c r="G354" s="146"/>
      <c r="H354" s="146"/>
      <c r="I354" s="146"/>
      <c r="J354" s="146"/>
    </row>
    <row r="355" spans="1:10" ht="12.75">
      <c r="A355" s="55">
        <v>321</v>
      </c>
      <c r="B355" s="56" t="s">
        <v>25</v>
      </c>
      <c r="C355" s="146">
        <f>SUM(C356:C357)</f>
        <v>65000</v>
      </c>
      <c r="D355" s="146">
        <f>SUM(D356:D357)</f>
        <v>65000</v>
      </c>
      <c r="E355" s="146"/>
      <c r="F355" s="146"/>
      <c r="G355" s="146"/>
      <c r="H355" s="146"/>
      <c r="I355" s="146"/>
      <c r="J355" s="146"/>
    </row>
    <row r="356" spans="1:10" ht="12.75">
      <c r="A356" s="53">
        <v>32111</v>
      </c>
      <c r="B356" s="54" t="s">
        <v>49</v>
      </c>
      <c r="C356" s="147">
        <f>SUM(D356)</f>
        <v>40000</v>
      </c>
      <c r="D356" s="147">
        <v>40000</v>
      </c>
      <c r="E356" s="147"/>
      <c r="F356" s="147"/>
      <c r="G356" s="147"/>
      <c r="H356" s="147"/>
      <c r="I356" s="147"/>
      <c r="J356" s="147"/>
    </row>
    <row r="357" spans="1:10" ht="12.75">
      <c r="A357" s="53">
        <v>32112</v>
      </c>
      <c r="B357" s="54" t="s">
        <v>50</v>
      </c>
      <c r="C357" s="147">
        <f>SUM(D357)</f>
        <v>25000</v>
      </c>
      <c r="D357" s="147">
        <v>25000</v>
      </c>
      <c r="E357" s="147"/>
      <c r="F357" s="147"/>
      <c r="G357" s="147"/>
      <c r="H357" s="147"/>
      <c r="I357" s="147"/>
      <c r="J357" s="147"/>
    </row>
    <row r="358" spans="1:10" ht="12.75">
      <c r="A358" s="55">
        <v>322</v>
      </c>
      <c r="B358" s="56" t="s">
        <v>26</v>
      </c>
      <c r="C358" s="146">
        <f>SUM(C359:C372)</f>
        <v>1078013.33</v>
      </c>
      <c r="D358" s="146">
        <f>SUM(D359:D372)</f>
        <v>1078013.33</v>
      </c>
      <c r="E358" s="146"/>
      <c r="F358" s="146"/>
      <c r="G358" s="146"/>
      <c r="H358" s="146"/>
      <c r="I358" s="146"/>
      <c r="J358" s="146"/>
    </row>
    <row r="359" spans="1:10" ht="12.75">
      <c r="A359" s="53">
        <v>32211</v>
      </c>
      <c r="B359" s="54" t="s">
        <v>51</v>
      </c>
      <c r="C359" s="147">
        <f aca="true" t="shared" si="4" ref="C359:C364">SUM(D359)</f>
        <v>41913.33</v>
      </c>
      <c r="D359" s="147">
        <v>41913.33</v>
      </c>
      <c r="E359" s="147"/>
      <c r="F359" s="147"/>
      <c r="G359" s="147"/>
      <c r="H359" s="147"/>
      <c r="I359" s="147"/>
      <c r="J359" s="147"/>
    </row>
    <row r="360" spans="1:10" ht="12.75">
      <c r="A360" s="53">
        <v>32212</v>
      </c>
      <c r="B360" s="54" t="s">
        <v>52</v>
      </c>
      <c r="C360" s="147">
        <f t="shared" si="4"/>
        <v>31000</v>
      </c>
      <c r="D360" s="147">
        <v>31000</v>
      </c>
      <c r="E360" s="147"/>
      <c r="F360" s="147"/>
      <c r="G360" s="147"/>
      <c r="H360" s="147"/>
      <c r="I360" s="147"/>
      <c r="J360" s="147"/>
    </row>
    <row r="361" spans="1:10" ht="12.75">
      <c r="A361" s="53">
        <v>32214</v>
      </c>
      <c r="B361" s="54" t="s">
        <v>53</v>
      </c>
      <c r="C361" s="147">
        <f t="shared" si="4"/>
        <v>78000</v>
      </c>
      <c r="D361" s="147">
        <v>78000</v>
      </c>
      <c r="E361" s="147"/>
      <c r="F361" s="147"/>
      <c r="G361" s="147"/>
      <c r="H361" s="147"/>
      <c r="I361" s="147"/>
      <c r="J361" s="147"/>
    </row>
    <row r="362" spans="1:10" ht="12.75">
      <c r="A362" s="53">
        <v>32224</v>
      </c>
      <c r="B362" s="54" t="s">
        <v>85</v>
      </c>
      <c r="C362" s="147">
        <f t="shared" si="4"/>
        <v>9900</v>
      </c>
      <c r="D362" s="147">
        <v>9900</v>
      </c>
      <c r="E362" s="147"/>
      <c r="F362" s="147"/>
      <c r="G362" s="147"/>
      <c r="H362" s="147"/>
      <c r="I362" s="147"/>
      <c r="J362" s="147"/>
    </row>
    <row r="363" spans="1:10" ht="12.75">
      <c r="A363" s="53">
        <v>32231</v>
      </c>
      <c r="B363" s="54" t="s">
        <v>54</v>
      </c>
      <c r="C363" s="147">
        <f t="shared" si="4"/>
        <v>91000</v>
      </c>
      <c r="D363" s="147">
        <v>91000</v>
      </c>
      <c r="E363" s="147"/>
      <c r="F363" s="147"/>
      <c r="G363" s="147"/>
      <c r="H363" s="147"/>
      <c r="I363" s="147"/>
      <c r="J363" s="147"/>
    </row>
    <row r="364" spans="1:10" ht="12.75">
      <c r="A364" s="53">
        <v>32232</v>
      </c>
      <c r="B364" s="54" t="s">
        <v>55</v>
      </c>
      <c r="C364" s="147">
        <f t="shared" si="4"/>
        <v>167000</v>
      </c>
      <c r="D364" s="147">
        <v>167000</v>
      </c>
      <c r="E364" s="147"/>
      <c r="F364" s="147"/>
      <c r="G364" s="147"/>
      <c r="H364" s="147"/>
      <c r="I364" s="147"/>
      <c r="J364" s="147"/>
    </row>
    <row r="365" spans="1:10" ht="12.75">
      <c r="A365" s="53">
        <v>32233</v>
      </c>
      <c r="B365" s="54" t="s">
        <v>56</v>
      </c>
      <c r="C365" s="147">
        <f>SUM(D365:F365)</f>
        <v>28000</v>
      </c>
      <c r="D365" s="147">
        <v>28000</v>
      </c>
      <c r="E365" s="147"/>
      <c r="F365" s="147"/>
      <c r="G365" s="147"/>
      <c r="H365" s="147"/>
      <c r="I365" s="147"/>
      <c r="J365" s="147"/>
    </row>
    <row r="366" spans="1:10" ht="25.5">
      <c r="A366" s="53">
        <v>32234</v>
      </c>
      <c r="B366" s="54" t="s">
        <v>57</v>
      </c>
      <c r="C366" s="147">
        <f>SUM(D366:E366)</f>
        <v>490000</v>
      </c>
      <c r="D366" s="147">
        <v>490000</v>
      </c>
      <c r="E366" s="147"/>
      <c r="F366" s="147"/>
      <c r="G366" s="147"/>
      <c r="H366" s="147"/>
      <c r="I366" s="147"/>
      <c r="J366" s="147"/>
    </row>
    <row r="367" spans="1:10" ht="12.75">
      <c r="A367" s="53">
        <v>32241</v>
      </c>
      <c r="B367" s="54" t="s">
        <v>58</v>
      </c>
      <c r="C367" s="147">
        <v>78000</v>
      </c>
      <c r="D367" s="147">
        <v>78000</v>
      </c>
      <c r="E367" s="147"/>
      <c r="F367" s="147"/>
      <c r="G367" s="147"/>
      <c r="H367" s="147"/>
      <c r="I367" s="147"/>
      <c r="J367" s="147"/>
    </row>
    <row r="368" spans="1:10" ht="25.5">
      <c r="A368" s="53">
        <v>32242</v>
      </c>
      <c r="B368" s="54" t="s">
        <v>59</v>
      </c>
      <c r="C368" s="147">
        <f>SUM(D368)</f>
        <v>10600</v>
      </c>
      <c r="D368" s="147">
        <v>10600</v>
      </c>
      <c r="E368" s="147"/>
      <c r="F368" s="147"/>
      <c r="G368" s="147"/>
      <c r="H368" s="147"/>
      <c r="I368" s="147"/>
      <c r="J368" s="147"/>
    </row>
    <row r="369" spans="1:10" ht="12.75">
      <c r="A369" s="53">
        <v>32243</v>
      </c>
      <c r="B369" s="54" t="s">
        <v>60</v>
      </c>
      <c r="C369" s="147">
        <f>SUM(D369)</f>
        <v>10600</v>
      </c>
      <c r="D369" s="147">
        <v>10600</v>
      </c>
      <c r="E369" s="147"/>
      <c r="F369" s="147"/>
      <c r="G369" s="147"/>
      <c r="H369" s="147"/>
      <c r="I369" s="147"/>
      <c r="J369" s="147"/>
    </row>
    <row r="370" spans="1:10" ht="12.75">
      <c r="A370" s="53">
        <v>32251</v>
      </c>
      <c r="B370" s="54" t="s">
        <v>61</v>
      </c>
      <c r="C370" s="147">
        <f>SUM(D370)</f>
        <v>23500</v>
      </c>
      <c r="D370" s="147">
        <v>23500</v>
      </c>
      <c r="E370" s="147"/>
      <c r="F370" s="147"/>
      <c r="G370" s="147"/>
      <c r="H370" s="147"/>
      <c r="I370" s="147"/>
      <c r="J370" s="147"/>
    </row>
    <row r="371" spans="1:10" ht="12.75">
      <c r="A371" s="53">
        <v>32252</v>
      </c>
      <c r="B371" s="54" t="s">
        <v>62</v>
      </c>
      <c r="C371" s="147">
        <v>9000</v>
      </c>
      <c r="D371" s="147">
        <v>9000</v>
      </c>
      <c r="E371" s="147"/>
      <c r="F371" s="147"/>
      <c r="G371" s="147"/>
      <c r="H371" s="147"/>
      <c r="I371" s="147"/>
      <c r="J371" s="147"/>
    </row>
    <row r="372" spans="1:10" ht="12.75">
      <c r="A372" s="53">
        <v>32271</v>
      </c>
      <c r="B372" s="54" t="s">
        <v>63</v>
      </c>
      <c r="C372" s="147">
        <f>SUM(D372)</f>
        <v>9500</v>
      </c>
      <c r="D372" s="147">
        <v>9500</v>
      </c>
      <c r="E372" s="147"/>
      <c r="F372" s="147"/>
      <c r="G372" s="147"/>
      <c r="H372" s="147"/>
      <c r="I372" s="147"/>
      <c r="J372" s="147"/>
    </row>
    <row r="373" spans="1:10" ht="12.75">
      <c r="A373" s="53"/>
      <c r="B373" s="54"/>
      <c r="C373" s="147"/>
      <c r="D373" s="147"/>
      <c r="E373" s="147"/>
      <c r="F373" s="147"/>
      <c r="G373" s="147"/>
      <c r="H373" s="147"/>
      <c r="I373" s="147"/>
      <c r="J373" s="147"/>
    </row>
    <row r="374" spans="1:10" ht="12.75">
      <c r="A374" s="55">
        <v>323</v>
      </c>
      <c r="B374" s="56" t="s">
        <v>27</v>
      </c>
      <c r="C374" s="146">
        <f>SUM(C375:C383)</f>
        <v>425800</v>
      </c>
      <c r="D374" s="146">
        <f>SUM(D375:D383)</f>
        <v>425800</v>
      </c>
      <c r="E374" s="146"/>
      <c r="F374" s="146"/>
      <c r="G374" s="146"/>
      <c r="H374" s="146"/>
      <c r="I374" s="146"/>
      <c r="J374" s="146"/>
    </row>
    <row r="375" spans="1:10" ht="12.75">
      <c r="A375" s="53">
        <v>32321</v>
      </c>
      <c r="B375" s="54" t="s">
        <v>64</v>
      </c>
      <c r="C375" s="147">
        <f>SUM(D375)</f>
        <v>42500</v>
      </c>
      <c r="D375" s="147">
        <v>42500</v>
      </c>
      <c r="E375" s="147"/>
      <c r="F375" s="147"/>
      <c r="G375" s="147"/>
      <c r="H375" s="147"/>
      <c r="I375" s="147"/>
      <c r="J375" s="147"/>
    </row>
    <row r="376" spans="1:10" ht="12.75">
      <c r="A376" s="53">
        <v>32322</v>
      </c>
      <c r="B376" s="54" t="s">
        <v>65</v>
      </c>
      <c r="C376" s="147">
        <f>SUM(D376:G376)</f>
        <v>170000</v>
      </c>
      <c r="D376" s="147">
        <v>170000</v>
      </c>
      <c r="E376" s="147"/>
      <c r="F376" s="147"/>
      <c r="G376" s="147"/>
      <c r="H376" s="147"/>
      <c r="I376" s="147"/>
      <c r="J376" s="147"/>
    </row>
    <row r="377" spans="1:10" ht="12.75">
      <c r="A377" s="53">
        <v>32331</v>
      </c>
      <c r="B377" s="54" t="s">
        <v>66</v>
      </c>
      <c r="C377" s="147">
        <f aca="true" t="shared" si="5" ref="C377:C383">SUM(D377)</f>
        <v>7500</v>
      </c>
      <c r="D377" s="147">
        <v>7500</v>
      </c>
      <c r="E377" s="147"/>
      <c r="F377" s="147"/>
      <c r="G377" s="147"/>
      <c r="H377" s="147"/>
      <c r="I377" s="147"/>
      <c r="J377" s="147"/>
    </row>
    <row r="378" spans="1:10" ht="12.75">
      <c r="A378" s="53">
        <v>32341</v>
      </c>
      <c r="B378" s="54" t="s">
        <v>67</v>
      </c>
      <c r="C378" s="147">
        <f t="shared" si="5"/>
        <v>130000</v>
      </c>
      <c r="D378" s="147">
        <v>130000</v>
      </c>
      <c r="E378" s="147"/>
      <c r="F378" s="147"/>
      <c r="G378" s="147"/>
      <c r="H378" s="147"/>
      <c r="I378" s="147"/>
      <c r="J378" s="147"/>
    </row>
    <row r="379" spans="1:10" ht="12.75">
      <c r="A379" s="53">
        <v>32351</v>
      </c>
      <c r="B379" s="54" t="s">
        <v>68</v>
      </c>
      <c r="C379" s="147">
        <f t="shared" si="5"/>
        <v>6800</v>
      </c>
      <c r="D379" s="147">
        <v>6800</v>
      </c>
      <c r="E379" s="147"/>
      <c r="F379" s="147"/>
      <c r="G379" s="147"/>
      <c r="H379" s="147"/>
      <c r="I379" s="147"/>
      <c r="J379" s="147"/>
    </row>
    <row r="380" spans="1:10" ht="12.75">
      <c r="A380" s="53">
        <v>32361</v>
      </c>
      <c r="B380" s="54" t="s">
        <v>69</v>
      </c>
      <c r="C380" s="147">
        <f t="shared" si="5"/>
        <v>15000</v>
      </c>
      <c r="D380" s="147">
        <v>15000</v>
      </c>
      <c r="E380" s="147"/>
      <c r="F380" s="147"/>
      <c r="G380" s="147"/>
      <c r="H380" s="147"/>
      <c r="I380" s="147"/>
      <c r="J380" s="147"/>
    </row>
    <row r="381" spans="1:10" ht="12.75">
      <c r="A381" s="53">
        <v>32371</v>
      </c>
      <c r="B381" s="54" t="s">
        <v>70</v>
      </c>
      <c r="C381" s="147">
        <f t="shared" si="5"/>
        <v>32000</v>
      </c>
      <c r="D381" s="147">
        <v>32000</v>
      </c>
      <c r="E381" s="147"/>
      <c r="F381" s="147"/>
      <c r="G381" s="147"/>
      <c r="H381" s="147"/>
      <c r="I381" s="147"/>
      <c r="J381" s="147"/>
    </row>
    <row r="382" spans="1:10" ht="12.75">
      <c r="A382" s="53">
        <v>32381</v>
      </c>
      <c r="B382" s="54" t="s">
        <v>71</v>
      </c>
      <c r="C382" s="147">
        <f t="shared" si="5"/>
        <v>19500</v>
      </c>
      <c r="D382" s="147">
        <v>19500</v>
      </c>
      <c r="E382" s="147"/>
      <c r="F382" s="147"/>
      <c r="G382" s="147"/>
      <c r="H382" s="147"/>
      <c r="I382" s="147"/>
      <c r="J382" s="147"/>
    </row>
    <row r="383" spans="1:10" ht="12.75">
      <c r="A383" s="53">
        <v>32391</v>
      </c>
      <c r="B383" s="54" t="s">
        <v>72</v>
      </c>
      <c r="C383" s="147">
        <f t="shared" si="5"/>
        <v>2500</v>
      </c>
      <c r="D383" s="147">
        <v>2500</v>
      </c>
      <c r="E383" s="147"/>
      <c r="F383" s="147"/>
      <c r="G383" s="147"/>
      <c r="H383" s="147"/>
      <c r="I383" s="147"/>
      <c r="J383" s="147"/>
    </row>
    <row r="384" spans="1:10" ht="12.75">
      <c r="A384" s="53"/>
      <c r="B384" s="54"/>
      <c r="C384" s="147"/>
      <c r="D384" s="147"/>
      <c r="E384" s="147"/>
      <c r="F384" s="147"/>
      <c r="G384" s="147"/>
      <c r="H384" s="147"/>
      <c r="I384" s="147"/>
      <c r="J384" s="147"/>
    </row>
    <row r="385" spans="1:10" ht="12.75">
      <c r="A385" s="55">
        <v>329</v>
      </c>
      <c r="B385" s="56" t="s">
        <v>78</v>
      </c>
      <c r="C385" s="146">
        <f>SUM(C386:C390)</f>
        <v>63000</v>
      </c>
      <c r="D385" s="146">
        <f>SUM(D386:D390)</f>
        <v>63000</v>
      </c>
      <c r="E385" s="146"/>
      <c r="F385" s="146"/>
      <c r="G385" s="146"/>
      <c r="H385" s="146"/>
      <c r="I385" s="146"/>
      <c r="J385" s="146"/>
    </row>
    <row r="386" spans="1:10" ht="12.75">
      <c r="A386" s="53">
        <v>3292</v>
      </c>
      <c r="B386" s="54" t="s">
        <v>73</v>
      </c>
      <c r="C386" s="147">
        <f>SUM(D386:E386)</f>
        <v>45000</v>
      </c>
      <c r="D386" s="147">
        <v>45000</v>
      </c>
      <c r="E386" s="146"/>
      <c r="F386" s="146"/>
      <c r="G386" s="146"/>
      <c r="H386" s="146"/>
      <c r="I386" s="146"/>
      <c r="J386" s="146"/>
    </row>
    <row r="387" spans="1:10" ht="12.75">
      <c r="A387" s="53">
        <v>3293</v>
      </c>
      <c r="B387" s="54" t="s">
        <v>74</v>
      </c>
      <c r="C387" s="147">
        <f>SUM(D387:E387)</f>
        <v>4500</v>
      </c>
      <c r="D387" s="147">
        <v>4500</v>
      </c>
      <c r="E387" s="146"/>
      <c r="F387" s="146"/>
      <c r="G387" s="146"/>
      <c r="H387" s="146"/>
      <c r="I387" s="146"/>
      <c r="J387" s="146"/>
    </row>
    <row r="388" spans="1:10" ht="12.75">
      <c r="A388" s="53">
        <v>3294</v>
      </c>
      <c r="B388" s="54" t="s">
        <v>75</v>
      </c>
      <c r="C388" s="147">
        <v>1500</v>
      </c>
      <c r="D388" s="147">
        <v>2000</v>
      </c>
      <c r="E388" s="146"/>
      <c r="F388" s="146"/>
      <c r="G388" s="146"/>
      <c r="H388" s="146"/>
      <c r="I388" s="146"/>
      <c r="J388" s="146"/>
    </row>
    <row r="389" spans="1:10" ht="12.75">
      <c r="A389" s="53">
        <v>3295</v>
      </c>
      <c r="B389" s="54" t="s">
        <v>76</v>
      </c>
      <c r="C389" s="147">
        <v>1500</v>
      </c>
      <c r="D389" s="147">
        <v>2500</v>
      </c>
      <c r="E389" s="146"/>
      <c r="F389" s="146"/>
      <c r="G389" s="146"/>
      <c r="H389" s="146"/>
      <c r="I389" s="146"/>
      <c r="J389" s="146"/>
    </row>
    <row r="390" spans="1:10" ht="12.75">
      <c r="A390" s="53">
        <v>33299</v>
      </c>
      <c r="B390" s="54" t="s">
        <v>77</v>
      </c>
      <c r="C390" s="147">
        <v>10500</v>
      </c>
      <c r="D390" s="147">
        <v>9000</v>
      </c>
      <c r="E390" s="147"/>
      <c r="F390" s="147"/>
      <c r="G390" s="147"/>
      <c r="H390" s="147"/>
      <c r="I390" s="147"/>
      <c r="J390" s="147"/>
    </row>
    <row r="391" spans="1:10" ht="12.75">
      <c r="A391" s="53"/>
      <c r="B391" s="54"/>
      <c r="C391" s="147"/>
      <c r="D391" s="147"/>
      <c r="E391" s="147"/>
      <c r="F391" s="147"/>
      <c r="G391" s="147"/>
      <c r="H391" s="147"/>
      <c r="I391" s="147"/>
      <c r="J391" s="147"/>
    </row>
    <row r="392" spans="1:10" ht="12.75">
      <c r="A392" s="55">
        <v>34</v>
      </c>
      <c r="B392" s="56" t="s">
        <v>28</v>
      </c>
      <c r="C392" s="146">
        <f>SUM(C394:C396)</f>
        <v>11000</v>
      </c>
      <c r="D392" s="146">
        <f>SUM(D393)</f>
        <v>11000</v>
      </c>
      <c r="E392" s="146"/>
      <c r="F392" s="146"/>
      <c r="G392" s="146"/>
      <c r="H392" s="146"/>
      <c r="I392" s="146"/>
      <c r="J392" s="146"/>
    </row>
    <row r="393" spans="1:10" ht="12.75">
      <c r="A393" s="53">
        <v>343</v>
      </c>
      <c r="B393" s="54" t="s">
        <v>29</v>
      </c>
      <c r="C393" s="147">
        <f>SUM(D393:E393)</f>
        <v>11000</v>
      </c>
      <c r="D393" s="147">
        <f>SUM(D394:D395)</f>
        <v>11000</v>
      </c>
      <c r="E393" s="147"/>
      <c r="F393" s="147"/>
      <c r="G393" s="147"/>
      <c r="H393" s="147"/>
      <c r="I393" s="147"/>
      <c r="J393" s="147"/>
    </row>
    <row r="394" spans="1:10" ht="25.5">
      <c r="A394" s="53">
        <v>34331</v>
      </c>
      <c r="B394" s="54" t="s">
        <v>79</v>
      </c>
      <c r="C394" s="147">
        <f>SUM(D394)</f>
        <v>9800</v>
      </c>
      <c r="D394" s="147">
        <v>9800</v>
      </c>
      <c r="E394" s="147"/>
      <c r="F394" s="147"/>
      <c r="G394" s="147"/>
      <c r="H394" s="147"/>
      <c r="I394" s="147"/>
      <c r="J394" s="147"/>
    </row>
    <row r="395" spans="1:10" ht="12.75">
      <c r="A395" s="53">
        <v>34332</v>
      </c>
      <c r="B395" s="54" t="s">
        <v>80</v>
      </c>
      <c r="C395" s="147">
        <f>SUM(D395)</f>
        <v>1200</v>
      </c>
      <c r="D395" s="147">
        <v>1200</v>
      </c>
      <c r="E395" s="147"/>
      <c r="F395" s="147"/>
      <c r="G395" s="147"/>
      <c r="H395" s="147"/>
      <c r="I395" s="147"/>
      <c r="J395" s="147"/>
    </row>
    <row r="396" spans="1:10" ht="12.75">
      <c r="A396" s="53">
        <v>34344</v>
      </c>
      <c r="B396" s="54" t="s">
        <v>81</v>
      </c>
      <c r="C396" s="147">
        <f>SUM(D396)</f>
        <v>0</v>
      </c>
      <c r="D396" s="147"/>
      <c r="E396" s="147"/>
      <c r="F396" s="147"/>
      <c r="G396" s="147"/>
      <c r="H396" s="147"/>
      <c r="I396" s="147"/>
      <c r="J396" s="147"/>
    </row>
    <row r="397" spans="1:10" ht="12.75">
      <c r="A397" s="53"/>
      <c r="B397" s="54"/>
      <c r="C397" s="147"/>
      <c r="D397" s="147"/>
      <c r="E397" s="147"/>
      <c r="F397" s="147"/>
      <c r="G397" s="147"/>
      <c r="H397" s="147"/>
      <c r="I397" s="147"/>
      <c r="J397" s="147"/>
    </row>
    <row r="398" spans="1:10" ht="25.5">
      <c r="A398" s="55">
        <v>37</v>
      </c>
      <c r="B398" s="56" t="s">
        <v>82</v>
      </c>
      <c r="C398" s="146">
        <f>SUM(D398)</f>
        <v>1120000</v>
      </c>
      <c r="D398" s="146">
        <f>SUM(D399)</f>
        <v>1120000</v>
      </c>
      <c r="E398" s="146"/>
      <c r="F398" s="146"/>
      <c r="G398" s="146"/>
      <c r="H398" s="146"/>
      <c r="I398" s="146"/>
      <c r="J398" s="146"/>
    </row>
    <row r="399" spans="1:10" ht="12.75">
      <c r="A399" s="53">
        <v>372</v>
      </c>
      <c r="B399" s="54" t="s">
        <v>83</v>
      </c>
      <c r="C399" s="147">
        <f>SUM(D399:E399)</f>
        <v>1120000</v>
      </c>
      <c r="D399" s="147">
        <f>SUM(D400)</f>
        <v>1120000</v>
      </c>
      <c r="E399" s="147"/>
      <c r="F399" s="147"/>
      <c r="G399" s="147"/>
      <c r="H399" s="147"/>
      <c r="I399" s="147"/>
      <c r="J399" s="147"/>
    </row>
    <row r="400" spans="1:10" ht="12.75">
      <c r="A400" s="53">
        <v>3722</v>
      </c>
      <c r="B400" s="54" t="s">
        <v>84</v>
      </c>
      <c r="C400" s="147">
        <f>SUM(D400)</f>
        <v>1120000</v>
      </c>
      <c r="D400" s="147">
        <v>1120000</v>
      </c>
      <c r="E400" s="147"/>
      <c r="F400" s="147"/>
      <c r="G400" s="147"/>
      <c r="H400" s="147"/>
      <c r="I400" s="147"/>
      <c r="J400" s="147"/>
    </row>
    <row r="401" spans="1:10" ht="25.5">
      <c r="A401" s="55">
        <v>4</v>
      </c>
      <c r="B401" s="56" t="s">
        <v>121</v>
      </c>
      <c r="C401" s="146">
        <f>SUM(D401)</f>
        <v>360000</v>
      </c>
      <c r="D401" s="146">
        <f>SUM(D405+D402)</f>
        <v>360000</v>
      </c>
      <c r="E401" s="146"/>
      <c r="F401" s="146"/>
      <c r="G401" s="146"/>
      <c r="H401" s="146"/>
      <c r="I401" s="146"/>
      <c r="J401" s="146"/>
    </row>
    <row r="402" spans="1:10" ht="25.5">
      <c r="A402" s="55">
        <v>42</v>
      </c>
      <c r="B402" s="56" t="s">
        <v>121</v>
      </c>
      <c r="C402" s="146">
        <f>SUM(C403:C404)</f>
        <v>0</v>
      </c>
      <c r="D402" s="146">
        <f>SUM(D403:D404)</f>
        <v>0</v>
      </c>
      <c r="E402" s="146"/>
      <c r="F402" s="146"/>
      <c r="G402" s="146"/>
      <c r="H402" s="146"/>
      <c r="I402" s="146"/>
      <c r="J402" s="146"/>
    </row>
    <row r="403" spans="1:10" ht="12.75">
      <c r="A403" s="53">
        <v>4221</v>
      </c>
      <c r="B403" s="54" t="s">
        <v>122</v>
      </c>
      <c r="C403" s="147"/>
      <c r="D403" s="147"/>
      <c r="E403" s="147"/>
      <c r="F403" s="147"/>
      <c r="G403" s="147"/>
      <c r="H403" s="147"/>
      <c r="I403" s="147"/>
      <c r="J403" s="147"/>
    </row>
    <row r="404" spans="1:10" ht="12.75">
      <c r="A404" s="53">
        <v>4222</v>
      </c>
      <c r="B404" s="54" t="s">
        <v>91</v>
      </c>
      <c r="C404" s="147">
        <f>SUM(D404)</f>
        <v>0</v>
      </c>
      <c r="D404" s="147"/>
      <c r="E404" s="147"/>
      <c r="F404" s="147"/>
      <c r="G404" s="147"/>
      <c r="H404" s="147"/>
      <c r="I404" s="147"/>
      <c r="J404" s="147"/>
    </row>
    <row r="405" spans="1:10" ht="25.5">
      <c r="A405" s="55">
        <v>45</v>
      </c>
      <c r="B405" s="56" t="s">
        <v>129</v>
      </c>
      <c r="C405" s="146">
        <f>SUM(D405)</f>
        <v>360000</v>
      </c>
      <c r="D405" s="146">
        <f>SUM(D407)</f>
        <v>360000</v>
      </c>
      <c r="E405" s="146"/>
      <c r="F405" s="146"/>
      <c r="G405" s="146"/>
      <c r="H405" s="146"/>
      <c r="I405" s="146"/>
      <c r="J405" s="146"/>
    </row>
    <row r="406" spans="1:10" ht="25.5">
      <c r="A406" s="55">
        <v>451</v>
      </c>
      <c r="B406" s="56" t="s">
        <v>129</v>
      </c>
      <c r="C406" s="146">
        <f>SUM(D406)</f>
        <v>360000</v>
      </c>
      <c r="D406" s="146">
        <f>SUM(D407)</f>
        <v>360000</v>
      </c>
      <c r="E406" s="146"/>
      <c r="F406" s="146"/>
      <c r="G406" s="146"/>
      <c r="H406" s="146"/>
      <c r="I406" s="146"/>
      <c r="J406" s="146"/>
    </row>
    <row r="407" spans="1:10" ht="12.75">
      <c r="A407" s="53">
        <v>4511</v>
      </c>
      <c r="B407" s="54" t="s">
        <v>130</v>
      </c>
      <c r="C407" s="147">
        <f>SUM(D407)</f>
        <v>360000</v>
      </c>
      <c r="D407" s="147">
        <v>360000</v>
      </c>
      <c r="E407" s="147"/>
      <c r="F407" s="147"/>
      <c r="G407" s="147"/>
      <c r="H407" s="147"/>
      <c r="I407" s="147"/>
      <c r="J407" s="147"/>
    </row>
    <row r="408" spans="1:10" ht="47.25">
      <c r="A408" s="57">
        <v>5060</v>
      </c>
      <c r="B408" s="58" t="s">
        <v>86</v>
      </c>
      <c r="C408" s="148">
        <f>SUM(E408)</f>
        <v>20500</v>
      </c>
      <c r="D408" s="148"/>
      <c r="E408" s="148">
        <f>SUM(E409)</f>
        <v>20500</v>
      </c>
      <c r="F408" s="148"/>
      <c r="G408" s="148"/>
      <c r="H408" s="148"/>
      <c r="I408" s="148"/>
      <c r="J408" s="148"/>
    </row>
    <row r="409" spans="1:10" ht="30">
      <c r="A409" s="66" t="s">
        <v>87</v>
      </c>
      <c r="B409" s="67" t="s">
        <v>88</v>
      </c>
      <c r="C409" s="149">
        <f>SUM(C429+C411)</f>
        <v>20500</v>
      </c>
      <c r="D409" s="149"/>
      <c r="E409" s="149">
        <f>SUM(E410+E429)</f>
        <v>20500</v>
      </c>
      <c r="F409" s="153"/>
      <c r="G409" s="153"/>
      <c r="H409" s="153"/>
      <c r="I409" s="153"/>
      <c r="J409" s="153"/>
    </row>
    <row r="410" spans="1:10" ht="15">
      <c r="A410" s="68">
        <v>3</v>
      </c>
      <c r="B410" s="67" t="s">
        <v>43</v>
      </c>
      <c r="C410" s="149">
        <f>SUM(C411)</f>
        <v>5507.22</v>
      </c>
      <c r="D410" s="149"/>
      <c r="E410" s="149">
        <f>SUM(E411)</f>
        <v>5507.22</v>
      </c>
      <c r="F410" s="149"/>
      <c r="G410" s="149"/>
      <c r="H410" s="149"/>
      <c r="I410" s="149"/>
      <c r="J410" s="149"/>
    </row>
    <row r="411" spans="1:10" ht="12.75">
      <c r="A411" s="55">
        <v>32</v>
      </c>
      <c r="B411" s="56" t="s">
        <v>24</v>
      </c>
      <c r="C411" s="146">
        <f>SUM(C412+C416+C419)</f>
        <v>5507.22</v>
      </c>
      <c r="D411" s="146"/>
      <c r="E411" s="146">
        <f>SUM(E412)</f>
        <v>5507.22</v>
      </c>
      <c r="F411" s="147"/>
      <c r="G411" s="147"/>
      <c r="H411" s="147"/>
      <c r="I411" s="147"/>
      <c r="J411" s="147"/>
    </row>
    <row r="412" spans="1:10" ht="12.75">
      <c r="A412" s="55">
        <v>322</v>
      </c>
      <c r="B412" s="56" t="s">
        <v>26</v>
      </c>
      <c r="C412" s="146">
        <f>SUM(D412:E412)</f>
        <v>5507.22</v>
      </c>
      <c r="D412" s="146"/>
      <c r="E412" s="146">
        <f>SUM(E413:E414)</f>
        <v>5507.22</v>
      </c>
      <c r="F412" s="146"/>
      <c r="G412" s="146"/>
      <c r="H412" s="146"/>
      <c r="I412" s="146"/>
      <c r="J412" s="146"/>
    </row>
    <row r="413" spans="1:10" ht="12.75">
      <c r="A413" s="53">
        <v>3221</v>
      </c>
      <c r="B413" s="54" t="s">
        <v>89</v>
      </c>
      <c r="C413" s="147"/>
      <c r="D413" s="147"/>
      <c r="E413" s="147">
        <v>1007.22</v>
      </c>
      <c r="F413" s="146"/>
      <c r="G413" s="146"/>
      <c r="H413" s="146"/>
      <c r="I413" s="146"/>
      <c r="J413" s="146"/>
    </row>
    <row r="414" spans="1:10" ht="12.75">
      <c r="A414" s="53">
        <v>3224</v>
      </c>
      <c r="B414" s="54" t="s">
        <v>90</v>
      </c>
      <c r="C414" s="147">
        <f>SUM(E414)</f>
        <v>4500</v>
      </c>
      <c r="D414" s="147"/>
      <c r="E414" s="147">
        <v>4500</v>
      </c>
      <c r="F414" s="146"/>
      <c r="G414" s="146"/>
      <c r="H414" s="146"/>
      <c r="I414" s="146"/>
      <c r="J414" s="146"/>
    </row>
    <row r="415" spans="1:10" ht="12.75">
      <c r="A415" s="53">
        <v>32251</v>
      </c>
      <c r="B415" s="54" t="s">
        <v>127</v>
      </c>
      <c r="C415" s="147"/>
      <c r="D415" s="147"/>
      <c r="E415" s="147"/>
      <c r="F415" s="146"/>
      <c r="G415" s="146"/>
      <c r="H415" s="146"/>
      <c r="I415" s="146"/>
      <c r="J415" s="146"/>
    </row>
    <row r="416" spans="1:10" ht="12.75">
      <c r="A416" s="55">
        <v>323</v>
      </c>
      <c r="B416" s="56" t="s">
        <v>27</v>
      </c>
      <c r="C416" s="146">
        <f>SUM(E416)</f>
        <v>0</v>
      </c>
      <c r="D416" s="146"/>
      <c r="E416" s="146">
        <f>SUM(E417:E418)</f>
        <v>0</v>
      </c>
      <c r="F416" s="146"/>
      <c r="G416" s="146"/>
      <c r="H416" s="146"/>
      <c r="I416" s="146"/>
      <c r="J416" s="146"/>
    </row>
    <row r="417" spans="1:10" ht="12.75">
      <c r="A417" s="53">
        <v>3231</v>
      </c>
      <c r="B417" s="54" t="s">
        <v>64</v>
      </c>
      <c r="C417" s="147">
        <f>SUM(D417:E417)</f>
        <v>0</v>
      </c>
      <c r="D417" s="147"/>
      <c r="E417" s="147"/>
      <c r="F417" s="147"/>
      <c r="G417" s="147"/>
      <c r="H417" s="147"/>
      <c r="I417" s="147"/>
      <c r="J417" s="147"/>
    </row>
    <row r="418" spans="1:10" ht="12.75">
      <c r="A418" s="53">
        <v>3232</v>
      </c>
      <c r="B418" s="54" t="s">
        <v>132</v>
      </c>
      <c r="C418" s="147">
        <f>SUM(D418:E418)</f>
        <v>0</v>
      </c>
      <c r="D418" s="147"/>
      <c r="E418" s="147"/>
      <c r="F418" s="147"/>
      <c r="G418" s="147"/>
      <c r="H418" s="147"/>
      <c r="I418" s="147"/>
      <c r="J418" s="147"/>
    </row>
    <row r="419" spans="1:10" ht="12.75">
      <c r="A419" s="55">
        <v>329</v>
      </c>
      <c r="B419" s="56" t="s">
        <v>93</v>
      </c>
      <c r="C419" s="146">
        <f>SUM(C420)</f>
        <v>0</v>
      </c>
      <c r="D419" s="146"/>
      <c r="E419" s="146">
        <f>SUM(E420)</f>
        <v>0</v>
      </c>
      <c r="F419" s="146"/>
      <c r="G419" s="146"/>
      <c r="H419" s="146"/>
      <c r="I419" s="146"/>
      <c r="J419" s="146"/>
    </row>
    <row r="420" spans="1:10" ht="12.75">
      <c r="A420" s="53">
        <v>3299</v>
      </c>
      <c r="B420" s="54" t="s">
        <v>94</v>
      </c>
      <c r="C420" s="147">
        <f>SUM(E420)</f>
        <v>0</v>
      </c>
      <c r="D420" s="147"/>
      <c r="E420" s="147"/>
      <c r="F420" s="147"/>
      <c r="G420" s="147"/>
      <c r="H420" s="147"/>
      <c r="I420" s="147"/>
      <c r="J420" s="147"/>
    </row>
    <row r="421" spans="1:10" ht="25.5">
      <c r="A421" s="55">
        <v>4</v>
      </c>
      <c r="B421" s="56" t="s">
        <v>30</v>
      </c>
      <c r="C421" s="146">
        <f>SUM(C422)</f>
        <v>0</v>
      </c>
      <c r="D421" s="146"/>
      <c r="E421" s="146"/>
      <c r="F421" s="146"/>
      <c r="G421" s="146"/>
      <c r="H421" s="146"/>
      <c r="I421" s="146"/>
      <c r="J421" s="146"/>
    </row>
    <row r="422" spans="1:10" ht="25.5">
      <c r="A422" s="55">
        <v>42</v>
      </c>
      <c r="B422" s="56" t="s">
        <v>45</v>
      </c>
      <c r="C422" s="147">
        <f>SUM(E422)</f>
        <v>0</v>
      </c>
      <c r="D422" s="147"/>
      <c r="E422" s="147">
        <f>SUM(E426+E424)</f>
        <v>0</v>
      </c>
      <c r="F422" s="147"/>
      <c r="G422" s="147"/>
      <c r="H422" s="147"/>
      <c r="I422" s="147"/>
      <c r="J422" s="147"/>
    </row>
    <row r="423" spans="1:10" ht="12.75">
      <c r="A423" s="53">
        <v>421</v>
      </c>
      <c r="B423" s="54" t="s">
        <v>42</v>
      </c>
      <c r="C423" s="147"/>
      <c r="D423" s="147"/>
      <c r="E423" s="147"/>
      <c r="F423" s="147"/>
      <c r="G423" s="147"/>
      <c r="H423" s="147"/>
      <c r="I423" s="147"/>
      <c r="J423" s="147"/>
    </row>
    <row r="424" spans="1:10" ht="12.75">
      <c r="A424" s="55">
        <v>422</v>
      </c>
      <c r="B424" s="56" t="s">
        <v>91</v>
      </c>
      <c r="C424" s="146">
        <f>SUM(C425)</f>
        <v>0</v>
      </c>
      <c r="D424" s="146"/>
      <c r="E424" s="146">
        <f>SUM(E425)</f>
        <v>0</v>
      </c>
      <c r="F424" s="146"/>
      <c r="G424" s="146"/>
      <c r="H424" s="146"/>
      <c r="I424" s="146"/>
      <c r="J424" s="146"/>
    </row>
    <row r="425" spans="1:10" ht="12.75">
      <c r="A425" s="53">
        <v>4221</v>
      </c>
      <c r="B425" s="54" t="s">
        <v>92</v>
      </c>
      <c r="C425" s="147"/>
      <c r="D425" s="147"/>
      <c r="E425" s="147"/>
      <c r="F425" s="147"/>
      <c r="G425" s="147"/>
      <c r="H425" s="147"/>
      <c r="I425" s="147"/>
      <c r="J425" s="147"/>
    </row>
    <row r="426" spans="1:10" ht="25.5">
      <c r="A426" s="55" t="s">
        <v>152</v>
      </c>
      <c r="B426" s="56" t="s">
        <v>131</v>
      </c>
      <c r="C426" s="146">
        <f>SUM(D426:E426)</f>
        <v>0</v>
      </c>
      <c r="D426" s="146"/>
      <c r="E426" s="146">
        <f>SUM(E427)</f>
        <v>0</v>
      </c>
      <c r="F426" s="146"/>
      <c r="G426" s="146"/>
      <c r="H426" s="146"/>
      <c r="I426" s="146"/>
      <c r="J426" s="146"/>
    </row>
    <row r="427" spans="1:10" ht="12.75">
      <c r="A427" s="53">
        <v>42311</v>
      </c>
      <c r="B427" s="54" t="s">
        <v>126</v>
      </c>
      <c r="C427" s="147">
        <f>SUM(D427:E427)</f>
        <v>0</v>
      </c>
      <c r="D427" s="147"/>
      <c r="E427" s="147"/>
      <c r="F427" s="147"/>
      <c r="G427" s="147"/>
      <c r="H427" s="147"/>
      <c r="I427" s="147"/>
      <c r="J427" s="147"/>
    </row>
    <row r="428" spans="1:10" ht="12.75">
      <c r="A428" s="53"/>
      <c r="B428" s="54"/>
      <c r="C428" s="147"/>
      <c r="D428" s="147"/>
      <c r="E428" s="147"/>
      <c r="F428" s="147"/>
      <c r="G428" s="147"/>
      <c r="H428" s="147"/>
      <c r="I428" s="147"/>
      <c r="J428" s="147"/>
    </row>
    <row r="429" spans="1:10" ht="25.5">
      <c r="A429" s="55">
        <v>54</v>
      </c>
      <c r="B429" s="56" t="s">
        <v>128</v>
      </c>
      <c r="C429" s="146">
        <f>SUM(D429:E429)</f>
        <v>14992.78</v>
      </c>
      <c r="D429" s="146"/>
      <c r="E429" s="146">
        <f>SUM(E430)</f>
        <v>14992.78</v>
      </c>
      <c r="F429" s="146"/>
      <c r="G429" s="146"/>
      <c r="H429" s="146"/>
      <c r="I429" s="146"/>
      <c r="J429" s="146"/>
    </row>
    <row r="430" spans="1:10" ht="25.5">
      <c r="A430" s="53">
        <v>5445</v>
      </c>
      <c r="B430" s="54" t="s">
        <v>128</v>
      </c>
      <c r="C430" s="147">
        <f>SUM(D430:E430)</f>
        <v>14992.78</v>
      </c>
      <c r="D430" s="147"/>
      <c r="E430" s="147">
        <v>14992.78</v>
      </c>
      <c r="F430" s="147"/>
      <c r="G430" s="147"/>
      <c r="H430" s="147"/>
      <c r="I430" s="147"/>
      <c r="J430" s="147"/>
    </row>
    <row r="431" spans="1:10" ht="12.75">
      <c r="A431" s="55"/>
      <c r="B431" s="56"/>
      <c r="C431" s="146"/>
      <c r="D431" s="146"/>
      <c r="E431" s="146"/>
      <c r="F431" s="146"/>
      <c r="G431" s="146"/>
      <c r="H431" s="146"/>
      <c r="I431" s="146"/>
      <c r="J431" s="146"/>
    </row>
    <row r="432" spans="1:10" ht="47.25">
      <c r="A432" s="57">
        <v>5065</v>
      </c>
      <c r="B432" s="58" t="s">
        <v>95</v>
      </c>
      <c r="C432" s="148">
        <f>SUM(F432)</f>
        <v>180000</v>
      </c>
      <c r="D432" s="148"/>
      <c r="E432" s="148"/>
      <c r="F432" s="148">
        <f>SUM(F433+F439+F442)</f>
        <v>180000</v>
      </c>
      <c r="G432" s="148"/>
      <c r="H432" s="148"/>
      <c r="I432" s="148"/>
      <c r="J432" s="148"/>
    </row>
    <row r="433" spans="1:10" ht="25.5">
      <c r="A433" s="55" t="s">
        <v>96</v>
      </c>
      <c r="B433" s="56" t="s">
        <v>97</v>
      </c>
      <c r="C433" s="146">
        <f>SUM(C435)</f>
        <v>0</v>
      </c>
      <c r="D433" s="146"/>
      <c r="E433" s="146"/>
      <c r="F433" s="146">
        <f>SUM(F435)</f>
        <v>0</v>
      </c>
      <c r="G433" s="146"/>
      <c r="H433" s="146"/>
      <c r="I433" s="146"/>
      <c r="J433" s="146"/>
    </row>
    <row r="434" spans="1:10" ht="12.75">
      <c r="A434" s="55">
        <v>3</v>
      </c>
      <c r="B434" s="56" t="s">
        <v>114</v>
      </c>
      <c r="C434" s="146"/>
      <c r="D434" s="146"/>
      <c r="E434" s="146"/>
      <c r="F434" s="146"/>
      <c r="G434" s="146"/>
      <c r="H434" s="146"/>
      <c r="I434" s="146"/>
      <c r="J434" s="146"/>
    </row>
    <row r="435" spans="1:10" ht="12.75">
      <c r="A435" s="55">
        <v>31</v>
      </c>
      <c r="B435" s="56" t="s">
        <v>98</v>
      </c>
      <c r="C435" s="146">
        <f>SUM(C436)</f>
        <v>0</v>
      </c>
      <c r="D435" s="146"/>
      <c r="E435" s="146"/>
      <c r="F435" s="146">
        <f>SUM(F436)</f>
        <v>0</v>
      </c>
      <c r="G435" s="146"/>
      <c r="H435" s="146"/>
      <c r="I435" s="146"/>
      <c r="J435" s="146"/>
    </row>
    <row r="436" spans="1:10" ht="12.75">
      <c r="A436" s="53">
        <v>313</v>
      </c>
      <c r="B436" s="54" t="s">
        <v>23</v>
      </c>
      <c r="C436" s="147"/>
      <c r="D436" s="152"/>
      <c r="E436" s="147"/>
      <c r="F436" s="147"/>
      <c r="G436" s="147"/>
      <c r="H436" s="152"/>
      <c r="I436" s="147"/>
      <c r="J436" s="147"/>
    </row>
    <row r="437" spans="1:10" ht="12.75">
      <c r="A437" s="53">
        <v>3131</v>
      </c>
      <c r="B437" s="54" t="s">
        <v>100</v>
      </c>
      <c r="C437" s="147"/>
      <c r="D437" s="146"/>
      <c r="E437" s="146"/>
      <c r="F437" s="147"/>
      <c r="G437" s="146"/>
      <c r="H437" s="146"/>
      <c r="I437" s="146"/>
      <c r="J437" s="146"/>
    </row>
    <row r="438" spans="1:10" ht="12.75">
      <c r="A438" s="53"/>
      <c r="B438" s="54"/>
      <c r="C438" s="147"/>
      <c r="D438" s="146"/>
      <c r="E438" s="146"/>
      <c r="F438" s="147"/>
      <c r="G438" s="146"/>
      <c r="H438" s="146"/>
      <c r="I438" s="146"/>
      <c r="J438" s="146"/>
    </row>
    <row r="439" spans="1:10" ht="12.75">
      <c r="A439" s="55">
        <v>32</v>
      </c>
      <c r="B439" s="56" t="s">
        <v>106</v>
      </c>
      <c r="C439" s="146">
        <f>SUM(C440)</f>
        <v>180000</v>
      </c>
      <c r="D439" s="146"/>
      <c r="E439" s="146"/>
      <c r="F439" s="146">
        <f>SUM(F440)</f>
        <v>180000</v>
      </c>
      <c r="G439" s="146"/>
      <c r="H439" s="146"/>
      <c r="I439" s="146"/>
      <c r="J439" s="146"/>
    </row>
    <row r="440" spans="1:10" ht="12.75">
      <c r="A440" s="53">
        <v>322</v>
      </c>
      <c r="B440" s="54" t="s">
        <v>26</v>
      </c>
      <c r="C440" s="147">
        <f>SUM(D440:F440)</f>
        <v>180000</v>
      </c>
      <c r="D440" s="146"/>
      <c r="E440" s="146"/>
      <c r="F440" s="147">
        <v>180000</v>
      </c>
      <c r="G440" s="146"/>
      <c r="H440" s="146"/>
      <c r="I440" s="146"/>
      <c r="J440" s="146"/>
    </row>
    <row r="441" spans="1:10" ht="12.75">
      <c r="A441" s="53">
        <v>3222</v>
      </c>
      <c r="B441" s="54" t="s">
        <v>89</v>
      </c>
      <c r="C441" s="147">
        <f>SUM(D441:F441)</f>
        <v>180000</v>
      </c>
      <c r="D441" s="146"/>
      <c r="E441" s="146"/>
      <c r="F441" s="147">
        <v>180000</v>
      </c>
      <c r="G441" s="146"/>
      <c r="H441" s="146"/>
      <c r="I441" s="146"/>
      <c r="J441" s="146"/>
    </row>
    <row r="442" spans="1:10" ht="25.5">
      <c r="A442" s="55">
        <v>42</v>
      </c>
      <c r="B442" s="56" t="s">
        <v>45</v>
      </c>
      <c r="C442" s="146"/>
      <c r="D442" s="146"/>
      <c r="E442" s="146"/>
      <c r="F442" s="146"/>
      <c r="G442" s="146"/>
      <c r="H442" s="146"/>
      <c r="I442" s="146"/>
      <c r="J442" s="146"/>
    </row>
    <row r="443" spans="1:10" ht="12.75">
      <c r="A443" s="55">
        <v>422</v>
      </c>
      <c r="B443" s="56" t="s">
        <v>91</v>
      </c>
      <c r="C443" s="146"/>
      <c r="D443" s="146"/>
      <c r="E443" s="146"/>
      <c r="F443" s="146"/>
      <c r="G443" s="146"/>
      <c r="H443" s="146"/>
      <c r="I443" s="146"/>
      <c r="J443" s="146"/>
    </row>
    <row r="444" spans="1:10" ht="12.75">
      <c r="A444" s="53">
        <v>4221</v>
      </c>
      <c r="B444" s="54" t="s">
        <v>92</v>
      </c>
      <c r="C444" s="147"/>
      <c r="D444" s="147"/>
      <c r="E444" s="147"/>
      <c r="F444" s="147"/>
      <c r="G444" s="147"/>
      <c r="H444" s="147"/>
      <c r="I444" s="147"/>
      <c r="J444" s="147"/>
    </row>
    <row r="445" spans="1:10" s="4" customFormat="1" ht="25.5">
      <c r="A445" s="55">
        <v>45</v>
      </c>
      <c r="B445" s="56" t="s">
        <v>153</v>
      </c>
      <c r="C445" s="146"/>
      <c r="D445" s="146"/>
      <c r="E445" s="146"/>
      <c r="F445" s="146"/>
      <c r="G445" s="146"/>
      <c r="H445" s="146"/>
      <c r="I445" s="146"/>
      <c r="J445" s="146"/>
    </row>
    <row r="446" spans="1:10" s="4" customFormat="1" ht="12.75">
      <c r="A446" s="55">
        <v>451</v>
      </c>
      <c r="B446" s="56" t="s">
        <v>154</v>
      </c>
      <c r="C446" s="146"/>
      <c r="D446" s="146"/>
      <c r="E446" s="146"/>
      <c r="F446" s="146"/>
      <c r="G446" s="146"/>
      <c r="H446" s="146"/>
      <c r="I446" s="146"/>
      <c r="J446" s="146"/>
    </row>
    <row r="447" spans="1:10" ht="12.75">
      <c r="A447" s="53">
        <v>4511</v>
      </c>
      <c r="B447" s="54" t="s">
        <v>154</v>
      </c>
      <c r="C447" s="147"/>
      <c r="D447" s="147"/>
      <c r="E447" s="147"/>
      <c r="F447" s="147"/>
      <c r="G447" s="147"/>
      <c r="H447" s="147"/>
      <c r="I447" s="147"/>
      <c r="J447" s="147"/>
    </row>
    <row r="448" spans="1:10" ht="15.75">
      <c r="A448" s="57">
        <v>5070</v>
      </c>
      <c r="B448" s="58" t="s">
        <v>101</v>
      </c>
      <c r="C448" s="148"/>
      <c r="D448" s="148"/>
      <c r="E448" s="148"/>
      <c r="F448" s="148"/>
      <c r="G448" s="148"/>
      <c r="H448" s="148"/>
      <c r="I448" s="148"/>
      <c r="J448" s="148"/>
    </row>
    <row r="449" spans="1:10" ht="15.75">
      <c r="A449" s="57" t="s">
        <v>102</v>
      </c>
      <c r="B449" s="58" t="s">
        <v>103</v>
      </c>
      <c r="C449" s="148">
        <f>SUM(C450+C458)</f>
        <v>558675</v>
      </c>
      <c r="D449" s="148"/>
      <c r="E449" s="148"/>
      <c r="F449" s="148"/>
      <c r="G449" s="148">
        <f>SUM(G450+G458)</f>
        <v>558675</v>
      </c>
      <c r="H449" s="148"/>
      <c r="I449" s="148"/>
      <c r="J449" s="148"/>
    </row>
    <row r="450" spans="1:10" ht="12.75">
      <c r="A450" s="53">
        <v>31</v>
      </c>
      <c r="B450" s="54" t="s">
        <v>98</v>
      </c>
      <c r="C450" s="146">
        <f>SUM(C451+C453+C455)</f>
        <v>527575</v>
      </c>
      <c r="D450" s="146"/>
      <c r="E450" s="146"/>
      <c r="F450" s="146"/>
      <c r="G450" s="146">
        <f>SUM(G451+G453+G455)</f>
        <v>527575</v>
      </c>
      <c r="H450" s="146"/>
      <c r="I450" s="146"/>
      <c r="J450" s="146"/>
    </row>
    <row r="451" spans="1:10" ht="12.75">
      <c r="A451" s="55">
        <v>311</v>
      </c>
      <c r="B451" s="56" t="s">
        <v>104</v>
      </c>
      <c r="C451" s="146">
        <f>SUM(C452)</f>
        <v>460500</v>
      </c>
      <c r="D451" s="146"/>
      <c r="E451" s="146"/>
      <c r="F451" s="146"/>
      <c r="G451" s="146">
        <f>SUM(G452)</f>
        <v>460500</v>
      </c>
      <c r="H451" s="146"/>
      <c r="I451" s="146"/>
      <c r="J451" s="146"/>
    </row>
    <row r="452" spans="1:10" ht="12.75">
      <c r="A452" s="53">
        <v>3111</v>
      </c>
      <c r="B452" s="54" t="s">
        <v>105</v>
      </c>
      <c r="C452" s="147">
        <f>SUM(G452)</f>
        <v>460500</v>
      </c>
      <c r="D452" s="146"/>
      <c r="E452" s="146"/>
      <c r="F452" s="146"/>
      <c r="G452" s="147">
        <v>460500</v>
      </c>
      <c r="H452" s="146"/>
      <c r="I452" s="146"/>
      <c r="J452" s="146"/>
    </row>
    <row r="453" spans="1:10" ht="12.75">
      <c r="A453" s="55">
        <v>312</v>
      </c>
      <c r="B453" s="56" t="s">
        <v>22</v>
      </c>
      <c r="C453" s="146">
        <f>SUM(D453:G453)</f>
        <v>15000</v>
      </c>
      <c r="D453" s="146"/>
      <c r="E453" s="146"/>
      <c r="F453" s="146"/>
      <c r="G453" s="146">
        <f>SUM(G454)</f>
        <v>15000</v>
      </c>
      <c r="H453" s="146"/>
      <c r="I453" s="146"/>
      <c r="J453" s="146"/>
    </row>
    <row r="454" spans="1:10" ht="12.75">
      <c r="A454" s="53">
        <v>3121</v>
      </c>
      <c r="B454" s="54" t="s">
        <v>22</v>
      </c>
      <c r="C454" s="147">
        <f>SUM(D454:G454)</f>
        <v>15000</v>
      </c>
      <c r="D454" s="146"/>
      <c r="E454" s="146"/>
      <c r="F454" s="146"/>
      <c r="G454" s="147">
        <v>15000</v>
      </c>
      <c r="H454" s="146"/>
      <c r="I454" s="146"/>
      <c r="J454" s="146"/>
    </row>
    <row r="455" spans="1:10" ht="12.75">
      <c r="A455" s="55">
        <v>313</v>
      </c>
      <c r="B455" s="56" t="s">
        <v>99</v>
      </c>
      <c r="C455" s="146">
        <f>SUM(C456)</f>
        <v>52075</v>
      </c>
      <c r="D455" s="146"/>
      <c r="E455" s="146"/>
      <c r="F455" s="146"/>
      <c r="G455" s="146">
        <f>SUM(G456)</f>
        <v>52075</v>
      </c>
      <c r="H455" s="146"/>
      <c r="I455" s="146"/>
      <c r="J455" s="146"/>
    </row>
    <row r="456" spans="1:10" ht="12.75">
      <c r="A456" s="53">
        <v>3131</v>
      </c>
      <c r="B456" s="54" t="s">
        <v>100</v>
      </c>
      <c r="C456" s="147">
        <f>SUM(G456)</f>
        <v>52075</v>
      </c>
      <c r="D456" s="146"/>
      <c r="E456" s="146"/>
      <c r="F456" s="146"/>
      <c r="G456" s="147">
        <v>52075</v>
      </c>
      <c r="H456" s="146"/>
      <c r="I456" s="146"/>
      <c r="J456" s="146"/>
    </row>
    <row r="457" spans="1:10" ht="12.75">
      <c r="A457" s="55">
        <v>32</v>
      </c>
      <c r="B457" s="56" t="s">
        <v>106</v>
      </c>
      <c r="C457" s="146"/>
      <c r="D457" s="146"/>
      <c r="E457" s="146"/>
      <c r="F457" s="146"/>
      <c r="G457" s="146"/>
      <c r="H457" s="146"/>
      <c r="I457" s="146"/>
      <c r="J457" s="146"/>
    </row>
    <row r="458" spans="1:10" ht="12.75">
      <c r="A458" s="53">
        <v>321</v>
      </c>
      <c r="B458" s="54" t="s">
        <v>25</v>
      </c>
      <c r="C458" s="146">
        <f>SUM(C459:C460)</f>
        <v>31100</v>
      </c>
      <c r="D458" s="146"/>
      <c r="E458" s="146"/>
      <c r="F458" s="146"/>
      <c r="G458" s="146">
        <f>SUM(G459:G460)</f>
        <v>31100</v>
      </c>
      <c r="H458" s="146"/>
      <c r="I458" s="146"/>
      <c r="J458" s="146"/>
    </row>
    <row r="459" spans="1:10" ht="12.75">
      <c r="A459" s="53">
        <v>3211</v>
      </c>
      <c r="B459" s="54" t="s">
        <v>49</v>
      </c>
      <c r="C459" s="147">
        <f>SUM(D459:G459)</f>
        <v>800</v>
      </c>
      <c r="D459" s="146"/>
      <c r="E459" s="146"/>
      <c r="F459" s="146"/>
      <c r="G459" s="147">
        <v>800</v>
      </c>
      <c r="H459" s="146"/>
      <c r="I459" s="146"/>
      <c r="J459" s="146"/>
    </row>
    <row r="460" spans="1:10" ht="25.5">
      <c r="A460" s="53">
        <v>3212</v>
      </c>
      <c r="B460" s="54" t="s">
        <v>107</v>
      </c>
      <c r="C460" s="147">
        <f>SUM(G460)</f>
        <v>30300</v>
      </c>
      <c r="D460" s="146"/>
      <c r="E460" s="146"/>
      <c r="F460" s="146"/>
      <c r="G460" s="147">
        <v>30300</v>
      </c>
      <c r="H460" s="146"/>
      <c r="I460" s="146"/>
      <c r="J460" s="146"/>
    </row>
    <row r="461" spans="1:10" ht="12.75">
      <c r="A461" s="53"/>
      <c r="B461" s="54"/>
      <c r="C461" s="147"/>
      <c r="D461" s="146"/>
      <c r="E461" s="146"/>
      <c r="F461" s="147"/>
      <c r="G461" s="146"/>
      <c r="H461" s="146"/>
      <c r="I461" s="146"/>
      <c r="J461" s="146"/>
    </row>
    <row r="462" spans="1:10" ht="15.75">
      <c r="A462" s="57" t="s">
        <v>108</v>
      </c>
      <c r="B462" s="58" t="s">
        <v>109</v>
      </c>
      <c r="C462" s="148">
        <f>SUM(C463)</f>
        <v>80371</v>
      </c>
      <c r="D462" s="148">
        <f>SUM(D463)</f>
        <v>80371</v>
      </c>
      <c r="E462" s="148"/>
      <c r="F462" s="148"/>
      <c r="G462" s="148"/>
      <c r="H462" s="148"/>
      <c r="I462" s="148"/>
      <c r="J462" s="148"/>
    </row>
    <row r="463" spans="1:10" ht="12.75">
      <c r="A463" s="53">
        <v>32</v>
      </c>
      <c r="B463" s="54" t="s">
        <v>24</v>
      </c>
      <c r="C463" s="147">
        <f>SUM(C464)</f>
        <v>80371</v>
      </c>
      <c r="D463" s="147">
        <f>SUM(D464)</f>
        <v>80371</v>
      </c>
      <c r="E463" s="146"/>
      <c r="F463" s="146"/>
      <c r="G463" s="146"/>
      <c r="H463" s="146"/>
      <c r="I463" s="146"/>
      <c r="J463" s="146"/>
    </row>
    <row r="464" spans="1:10" ht="12.75">
      <c r="A464" s="53">
        <v>323</v>
      </c>
      <c r="B464" s="54" t="s">
        <v>27</v>
      </c>
      <c r="C464" s="147">
        <f>SUM(C465)</f>
        <v>80371</v>
      </c>
      <c r="D464" s="147">
        <v>80371</v>
      </c>
      <c r="E464" s="146"/>
      <c r="F464" s="146"/>
      <c r="G464" s="146"/>
      <c r="H464" s="146"/>
      <c r="I464" s="146"/>
      <c r="J464" s="146"/>
    </row>
    <row r="465" spans="1:10" ht="12.75">
      <c r="A465" s="53">
        <v>3238</v>
      </c>
      <c r="B465" s="54" t="s">
        <v>71</v>
      </c>
      <c r="C465" s="147">
        <f>SUM(D465:E465)</f>
        <v>80371</v>
      </c>
      <c r="D465" s="147">
        <v>80371</v>
      </c>
      <c r="E465" s="146"/>
      <c r="F465" s="146"/>
      <c r="G465" s="146"/>
      <c r="H465" s="146"/>
      <c r="I465" s="146"/>
      <c r="J465" s="146"/>
    </row>
    <row r="466" spans="1:10" ht="12.75">
      <c r="A466" s="53"/>
      <c r="B466" s="54"/>
      <c r="C466" s="147"/>
      <c r="D466" s="146"/>
      <c r="E466" s="146"/>
      <c r="F466" s="147"/>
      <c r="G466" s="146"/>
      <c r="H466" s="146"/>
      <c r="I466" s="146"/>
      <c r="J466" s="146"/>
    </row>
    <row r="467" spans="1:10" ht="15.75">
      <c r="A467" s="57" t="s">
        <v>110</v>
      </c>
      <c r="B467" s="58" t="s">
        <v>111</v>
      </c>
      <c r="C467" s="148">
        <f>SUM(C468)</f>
        <v>31586.42</v>
      </c>
      <c r="D467" s="148"/>
      <c r="E467" s="148"/>
      <c r="F467" s="148"/>
      <c r="G467" s="148">
        <f>SUM(G468)</f>
        <v>31586.42</v>
      </c>
      <c r="H467" s="148"/>
      <c r="I467" s="148"/>
      <c r="J467" s="148"/>
    </row>
    <row r="468" spans="1:10" ht="12.75">
      <c r="A468" s="53">
        <v>32</v>
      </c>
      <c r="B468" s="54" t="s">
        <v>24</v>
      </c>
      <c r="C468" s="147">
        <f>SUM(C469)</f>
        <v>31586.42</v>
      </c>
      <c r="D468" s="146"/>
      <c r="E468" s="146"/>
      <c r="F468" s="147"/>
      <c r="G468" s="147">
        <f>SUM(G469)</f>
        <v>31586.42</v>
      </c>
      <c r="H468" s="146"/>
      <c r="I468" s="146"/>
      <c r="J468" s="146"/>
    </row>
    <row r="469" spans="1:10" ht="12.75">
      <c r="A469" s="53">
        <v>322</v>
      </c>
      <c r="B469" s="54" t="s">
        <v>26</v>
      </c>
      <c r="C469" s="147">
        <f>SUM(G469)</f>
        <v>31586.42</v>
      </c>
      <c r="D469" s="146"/>
      <c r="E469" s="146"/>
      <c r="F469" s="147"/>
      <c r="G469" s="147">
        <f>SUM(G470)</f>
        <v>31586.42</v>
      </c>
      <c r="H469" s="146"/>
      <c r="I469" s="146"/>
      <c r="J469" s="146"/>
    </row>
    <row r="470" spans="1:10" ht="12.75">
      <c r="A470" s="53">
        <v>3222</v>
      </c>
      <c r="B470" s="54" t="s">
        <v>89</v>
      </c>
      <c r="C470" s="147">
        <f>SUM(G470)</f>
        <v>31586.42</v>
      </c>
      <c r="D470" s="146"/>
      <c r="E470" s="146"/>
      <c r="F470" s="147"/>
      <c r="G470" s="147">
        <v>31586.42</v>
      </c>
      <c r="H470" s="146"/>
      <c r="I470" s="146"/>
      <c r="J470" s="146"/>
    </row>
    <row r="471" spans="1:10" ht="12.75">
      <c r="A471" s="53"/>
      <c r="B471" s="54"/>
      <c r="C471" s="147"/>
      <c r="D471" s="146"/>
      <c r="E471" s="146"/>
      <c r="F471" s="147"/>
      <c r="G471" s="146"/>
      <c r="H471" s="146"/>
      <c r="I471" s="146"/>
      <c r="J471" s="146"/>
    </row>
    <row r="472" spans="1:10" ht="15.75">
      <c r="A472" s="57" t="s">
        <v>112</v>
      </c>
      <c r="B472" s="58" t="s">
        <v>125</v>
      </c>
      <c r="C472" s="148">
        <f>SUM(C473)</f>
        <v>56341</v>
      </c>
      <c r="D472" s="151"/>
      <c r="E472" s="148"/>
      <c r="F472" s="148"/>
      <c r="G472" s="148">
        <f>SUM(G473)</f>
        <v>56341</v>
      </c>
      <c r="H472" s="148"/>
      <c r="I472" s="148"/>
      <c r="J472" s="148"/>
    </row>
    <row r="473" spans="1:10" ht="12.75">
      <c r="A473" s="53">
        <v>32</v>
      </c>
      <c r="B473" s="54" t="s">
        <v>150</v>
      </c>
      <c r="C473" s="147">
        <f>SUM(C474)</f>
        <v>56341</v>
      </c>
      <c r="D473" s="146"/>
      <c r="E473" s="146"/>
      <c r="F473" s="146"/>
      <c r="G473" s="147">
        <f>SUM(G474)</f>
        <v>56341</v>
      </c>
      <c r="H473" s="146"/>
      <c r="I473" s="146"/>
      <c r="J473" s="146"/>
    </row>
    <row r="474" spans="1:10" ht="12.75">
      <c r="A474" s="53">
        <v>3221</v>
      </c>
      <c r="B474" s="54" t="s">
        <v>151</v>
      </c>
      <c r="C474" s="147">
        <f>SUM(D474:G474)</f>
        <v>56341</v>
      </c>
      <c r="D474" s="146"/>
      <c r="E474" s="146"/>
      <c r="F474" s="146"/>
      <c r="G474" s="147">
        <v>56341</v>
      </c>
      <c r="H474" s="146"/>
      <c r="I474" s="146"/>
      <c r="J474" s="146"/>
    </row>
    <row r="475" spans="1:10" ht="12.75">
      <c r="A475" s="53"/>
      <c r="B475" s="54"/>
      <c r="C475" s="146"/>
      <c r="D475" s="146"/>
      <c r="E475" s="146"/>
      <c r="F475" s="147"/>
      <c r="G475" s="146"/>
      <c r="H475" s="146"/>
      <c r="I475" s="146"/>
      <c r="J475" s="146"/>
    </row>
    <row r="476" spans="1:10" ht="31.5">
      <c r="A476" s="57"/>
      <c r="B476" s="58" t="s">
        <v>115</v>
      </c>
      <c r="C476" s="148"/>
      <c r="D476" s="148"/>
      <c r="E476" s="148"/>
      <c r="F476" s="148"/>
      <c r="G476" s="148"/>
      <c r="H476" s="148"/>
      <c r="I476" s="148"/>
      <c r="J476" s="148"/>
    </row>
    <row r="477" spans="1:10" ht="12.75">
      <c r="A477" s="53"/>
      <c r="B477" s="54"/>
      <c r="C477" s="146"/>
      <c r="D477" s="146"/>
      <c r="E477" s="146"/>
      <c r="F477" s="147"/>
      <c r="G477" s="146"/>
      <c r="H477" s="146"/>
      <c r="I477" s="146"/>
      <c r="J477" s="146"/>
    </row>
    <row r="478" spans="1:10" ht="31.5">
      <c r="A478" s="57"/>
      <c r="B478" s="58" t="s">
        <v>116</v>
      </c>
      <c r="C478" s="148">
        <f>SUM(C498+C490+C479)</f>
        <v>14902299.49</v>
      </c>
      <c r="D478" s="148"/>
      <c r="E478" s="148"/>
      <c r="F478" s="148"/>
      <c r="G478" s="148">
        <f>SUM(G498+G490+G479)</f>
        <v>14902299.49</v>
      </c>
      <c r="H478" s="148"/>
      <c r="I478" s="148"/>
      <c r="J478" s="148"/>
    </row>
    <row r="479" spans="1:10" ht="12.75">
      <c r="A479" s="55">
        <v>31</v>
      </c>
      <c r="B479" s="56" t="s">
        <v>20</v>
      </c>
      <c r="C479" s="146">
        <f>SUM(C481+C484+C487)</f>
        <v>14179899.49</v>
      </c>
      <c r="D479" s="146"/>
      <c r="E479" s="146"/>
      <c r="F479" s="146"/>
      <c r="G479" s="146">
        <f>SUM(G481+G484+G487)</f>
        <v>14179899.49</v>
      </c>
      <c r="H479" s="146"/>
      <c r="I479" s="146"/>
      <c r="J479" s="146"/>
    </row>
    <row r="480" spans="1:10" ht="12.75">
      <c r="A480" s="55"/>
      <c r="B480" s="56"/>
      <c r="C480" s="146"/>
      <c r="D480" s="146"/>
      <c r="E480" s="146"/>
      <c r="F480" s="146"/>
      <c r="G480" s="146"/>
      <c r="H480" s="146"/>
      <c r="I480" s="146"/>
      <c r="J480" s="146"/>
    </row>
    <row r="481" spans="1:10" ht="12.75">
      <c r="A481" s="55">
        <v>311</v>
      </c>
      <c r="B481" s="56" t="s">
        <v>117</v>
      </c>
      <c r="C481" s="146">
        <f>SUM(C482)</f>
        <v>11780740.93</v>
      </c>
      <c r="D481" s="146"/>
      <c r="E481" s="146"/>
      <c r="F481" s="146"/>
      <c r="G481" s="146">
        <f>SUM(G482)</f>
        <v>11780740.93</v>
      </c>
      <c r="H481" s="146"/>
      <c r="I481" s="146"/>
      <c r="J481" s="146"/>
    </row>
    <row r="482" spans="1:10" ht="12.75">
      <c r="A482" s="53">
        <v>3111</v>
      </c>
      <c r="B482" s="54" t="s">
        <v>21</v>
      </c>
      <c r="C482" s="147">
        <f>SUM(D482:G482)</f>
        <v>11780740.93</v>
      </c>
      <c r="D482" s="147"/>
      <c r="E482" s="147"/>
      <c r="F482" s="147"/>
      <c r="G482" s="147">
        <v>11780740.93</v>
      </c>
      <c r="H482" s="147"/>
      <c r="I482" s="147"/>
      <c r="J482" s="147"/>
    </row>
    <row r="483" spans="1:10" ht="12.75">
      <c r="A483" s="53"/>
      <c r="B483" s="54"/>
      <c r="C483" s="147"/>
      <c r="D483" s="147"/>
      <c r="E483" s="147"/>
      <c r="F483" s="147"/>
      <c r="G483" s="147"/>
      <c r="H483" s="147"/>
      <c r="I483" s="147"/>
      <c r="J483" s="147"/>
    </row>
    <row r="484" spans="1:10" ht="12.75">
      <c r="A484" s="55">
        <v>312</v>
      </c>
      <c r="B484" s="56" t="s">
        <v>22</v>
      </c>
      <c r="C484" s="146">
        <f>SUM(C485)</f>
        <v>539865</v>
      </c>
      <c r="D484" s="146"/>
      <c r="E484" s="146"/>
      <c r="F484" s="146"/>
      <c r="G484" s="146">
        <f>SUM(G485)</f>
        <v>539865</v>
      </c>
      <c r="H484" s="146"/>
      <c r="I484" s="146"/>
      <c r="J484" s="146"/>
    </row>
    <row r="485" spans="1:10" ht="12.75">
      <c r="A485" s="53">
        <v>3121</v>
      </c>
      <c r="B485" s="54" t="s">
        <v>22</v>
      </c>
      <c r="C485" s="147">
        <v>539865</v>
      </c>
      <c r="D485" s="147"/>
      <c r="E485" s="147"/>
      <c r="F485" s="147"/>
      <c r="G485" s="147">
        <v>539865</v>
      </c>
      <c r="H485" s="147"/>
      <c r="I485" s="147"/>
      <c r="J485" s="147"/>
    </row>
    <row r="486" spans="1:10" ht="12.75">
      <c r="A486" s="53"/>
      <c r="B486" s="54"/>
      <c r="C486" s="147"/>
      <c r="D486" s="147"/>
      <c r="E486" s="147"/>
      <c r="F486" s="147"/>
      <c r="G486" s="147"/>
      <c r="H486" s="147"/>
      <c r="I486" s="147"/>
      <c r="J486" s="147"/>
    </row>
    <row r="487" spans="1:10" ht="12.75">
      <c r="A487" s="55">
        <v>313</v>
      </c>
      <c r="B487" s="56" t="s">
        <v>23</v>
      </c>
      <c r="C487" s="146">
        <f>SUM(C488)</f>
        <v>1859293.56</v>
      </c>
      <c r="D487" s="146"/>
      <c r="E487" s="146"/>
      <c r="F487" s="146"/>
      <c r="G487" s="146">
        <f>SUM(G488)</f>
        <v>1859293.56</v>
      </c>
      <c r="H487" s="146"/>
      <c r="I487" s="146"/>
      <c r="J487" s="146"/>
    </row>
    <row r="488" spans="1:10" ht="12.75">
      <c r="A488" s="53">
        <v>3132</v>
      </c>
      <c r="B488" s="54" t="s">
        <v>118</v>
      </c>
      <c r="C488" s="147">
        <f>SUM(D488:G488)</f>
        <v>1859293.56</v>
      </c>
      <c r="D488" s="147"/>
      <c r="E488" s="147"/>
      <c r="F488" s="147"/>
      <c r="G488" s="147">
        <v>1859293.56</v>
      </c>
      <c r="H488" s="147"/>
      <c r="I488" s="147"/>
      <c r="J488" s="147"/>
    </row>
    <row r="489" spans="1:10" ht="12.75">
      <c r="A489" s="53"/>
      <c r="B489" s="54"/>
      <c r="C489" s="147"/>
      <c r="D489" s="147"/>
      <c r="E489" s="147"/>
      <c r="F489" s="147"/>
      <c r="G489" s="147"/>
      <c r="H489" s="147"/>
      <c r="I489" s="147"/>
      <c r="J489" s="147"/>
    </row>
    <row r="490" spans="1:10" ht="12.75">
      <c r="A490" s="55">
        <v>32</v>
      </c>
      <c r="B490" s="56" t="s">
        <v>24</v>
      </c>
      <c r="C490" s="146">
        <f>SUM(G490)</f>
        <v>412400</v>
      </c>
      <c r="D490" s="146"/>
      <c r="E490" s="146"/>
      <c r="F490" s="146"/>
      <c r="G490" s="146">
        <f>SUM(G491+G493+G496)</f>
        <v>412400</v>
      </c>
      <c r="H490" s="146"/>
      <c r="I490" s="146"/>
      <c r="J490" s="146"/>
    </row>
    <row r="491" spans="1:10" ht="12.75">
      <c r="A491" s="55">
        <v>321</v>
      </c>
      <c r="B491" s="56" t="s">
        <v>25</v>
      </c>
      <c r="C491" s="146">
        <f>SUM(C492:C492)</f>
        <v>360000</v>
      </c>
      <c r="D491" s="146"/>
      <c r="E491" s="146"/>
      <c r="F491" s="146"/>
      <c r="G491" s="146">
        <f>SUM(G492:G492)</f>
        <v>360000</v>
      </c>
      <c r="H491" s="146"/>
      <c r="I491" s="146"/>
      <c r="J491" s="146"/>
    </row>
    <row r="492" spans="1:10" ht="25.5">
      <c r="A492" s="53">
        <v>3212</v>
      </c>
      <c r="B492" s="54" t="s">
        <v>107</v>
      </c>
      <c r="C492" s="147">
        <f>SUM(G492)</f>
        <v>360000</v>
      </c>
      <c r="D492" s="147"/>
      <c r="E492" s="147"/>
      <c r="F492" s="147"/>
      <c r="G492" s="147">
        <v>360000</v>
      </c>
      <c r="H492" s="147"/>
      <c r="I492" s="147"/>
      <c r="J492" s="147"/>
    </row>
    <row r="493" spans="1:10" ht="12.75">
      <c r="A493" s="55">
        <v>323</v>
      </c>
      <c r="B493" s="56" t="s">
        <v>27</v>
      </c>
      <c r="C493" s="146">
        <f>SUM(C494:C495)</f>
        <v>32000</v>
      </c>
      <c r="D493" s="146"/>
      <c r="E493" s="146"/>
      <c r="F493" s="146"/>
      <c r="G493" s="146">
        <f>SUM(G494:G495)</f>
        <v>32000</v>
      </c>
      <c r="H493" s="146"/>
      <c r="I493" s="146"/>
      <c r="J493" s="146"/>
    </row>
    <row r="494" spans="1:10" ht="12.75">
      <c r="A494" s="53">
        <v>3231</v>
      </c>
      <c r="B494" s="54" t="s">
        <v>120</v>
      </c>
      <c r="C494" s="147">
        <f>SUM(G494)</f>
        <v>8000</v>
      </c>
      <c r="D494" s="147"/>
      <c r="E494" s="147"/>
      <c r="F494" s="147"/>
      <c r="G494" s="147">
        <v>8000</v>
      </c>
      <c r="H494" s="147"/>
      <c r="I494" s="147"/>
      <c r="J494" s="147"/>
    </row>
    <row r="495" spans="1:10" ht="12.75">
      <c r="A495" s="53">
        <v>3237</v>
      </c>
      <c r="B495" s="54" t="s">
        <v>149</v>
      </c>
      <c r="C495" s="147">
        <f>SUM(G495)</f>
        <v>24000</v>
      </c>
      <c r="D495" s="147"/>
      <c r="E495" s="147"/>
      <c r="F495" s="147"/>
      <c r="G495" s="147">
        <v>24000</v>
      </c>
      <c r="H495" s="147"/>
      <c r="I495" s="147"/>
      <c r="J495" s="147"/>
    </row>
    <row r="496" spans="1:10" ht="12.75">
      <c r="A496" s="55">
        <v>329</v>
      </c>
      <c r="B496" s="56" t="s">
        <v>145</v>
      </c>
      <c r="C496" s="146">
        <f>SUM(C497)</f>
        <v>20400</v>
      </c>
      <c r="D496" s="146"/>
      <c r="E496" s="146"/>
      <c r="F496" s="146"/>
      <c r="G496" s="146">
        <f>SUM(G497)</f>
        <v>20400</v>
      </c>
      <c r="H496" s="146"/>
      <c r="I496" s="146"/>
      <c r="J496" s="146"/>
    </row>
    <row r="497" spans="1:10" ht="12.75">
      <c r="A497" s="53">
        <v>32955</v>
      </c>
      <c r="B497" s="54" t="s">
        <v>146</v>
      </c>
      <c r="C497" s="147">
        <f>SUM(G497)</f>
        <v>20400</v>
      </c>
      <c r="D497" s="147"/>
      <c r="E497" s="147"/>
      <c r="F497" s="147"/>
      <c r="G497" s="147">
        <v>20400</v>
      </c>
      <c r="H497" s="147"/>
      <c r="I497" s="147"/>
      <c r="J497" s="147"/>
    </row>
    <row r="498" spans="1:10" ht="12.75">
      <c r="A498" s="55">
        <v>422</v>
      </c>
      <c r="B498" s="56" t="s">
        <v>148</v>
      </c>
      <c r="C498" s="146">
        <f>SUM(C499:C500)</f>
        <v>310000</v>
      </c>
      <c r="D498" s="146"/>
      <c r="E498" s="146"/>
      <c r="F498" s="146"/>
      <c r="G498" s="146">
        <f>SUM(G499:G500)</f>
        <v>310000</v>
      </c>
      <c r="H498" s="146"/>
      <c r="I498" s="146"/>
      <c r="J498" s="146"/>
    </row>
    <row r="499" spans="1:10" ht="12.75">
      <c r="A499" s="53">
        <v>4221</v>
      </c>
      <c r="B499" s="54" t="s">
        <v>119</v>
      </c>
      <c r="C499" s="147">
        <f>SUM(G499)</f>
        <v>10000</v>
      </c>
      <c r="D499" s="146"/>
      <c r="E499" s="146"/>
      <c r="F499" s="146"/>
      <c r="G499" s="147">
        <v>10000</v>
      </c>
      <c r="H499" s="146"/>
      <c r="I499" s="146"/>
      <c r="J499" s="146"/>
    </row>
    <row r="500" spans="1:10" ht="12.75">
      <c r="A500" s="53">
        <v>4221</v>
      </c>
      <c r="B500" s="54" t="s">
        <v>147</v>
      </c>
      <c r="C500" s="147">
        <f>SUM(G500)</f>
        <v>300000</v>
      </c>
      <c r="D500" s="146"/>
      <c r="E500" s="146"/>
      <c r="F500" s="146"/>
      <c r="G500" s="147">
        <v>300000</v>
      </c>
      <c r="H500" s="146"/>
      <c r="I500" s="146"/>
      <c r="J500" s="146"/>
    </row>
    <row r="501" spans="1:10" ht="12.75">
      <c r="A501" s="53"/>
      <c r="B501" s="54"/>
      <c r="C501" s="147">
        <f>SUM(C478+C472+C467+C462+C449+C432+C429+C410+C349+C401)</f>
        <v>18952586.240000002</v>
      </c>
      <c r="D501" s="147">
        <f>SUM(D462+D401+D349)</f>
        <v>3203184.33</v>
      </c>
      <c r="E501" s="147">
        <f>SUM(E408)</f>
        <v>20500</v>
      </c>
      <c r="F501" s="147">
        <v>180000</v>
      </c>
      <c r="G501" s="152">
        <f>SUM(G478+G472+G467+G449)</f>
        <v>15548901.91</v>
      </c>
      <c r="H501" s="147"/>
      <c r="I501" s="147"/>
      <c r="J501" s="147"/>
    </row>
    <row r="502" spans="1:10" ht="12.75">
      <c r="A502" s="215"/>
      <c r="B502" s="215"/>
      <c r="C502" s="99"/>
      <c r="D502" s="99"/>
      <c r="E502" s="99"/>
      <c r="F502" s="99"/>
      <c r="G502" s="99"/>
      <c r="H502" s="99"/>
      <c r="I502" s="99"/>
      <c r="J502" s="99"/>
    </row>
    <row r="503" spans="1:10" ht="12.75">
      <c r="A503" s="215" t="s">
        <v>165</v>
      </c>
      <c r="B503" s="215"/>
      <c r="C503" s="215"/>
      <c r="D503" s="215"/>
      <c r="E503" s="215"/>
      <c r="F503" s="215"/>
      <c r="G503" s="215"/>
      <c r="H503" s="215"/>
      <c r="I503" s="215" t="s">
        <v>165</v>
      </c>
      <c r="J503" s="215"/>
    </row>
    <row r="504" spans="1:10" ht="12.75">
      <c r="A504" s="214" t="s">
        <v>166</v>
      </c>
      <c r="B504" s="214"/>
      <c r="C504" s="214"/>
      <c r="D504" s="214"/>
      <c r="F504" s="219" t="s">
        <v>155</v>
      </c>
      <c r="G504" s="219"/>
      <c r="H504" s="218"/>
      <c r="I504" s="214" t="s">
        <v>166</v>
      </c>
      <c r="J504" s="214"/>
    </row>
    <row r="505" spans="1:10" ht="14.25">
      <c r="A505" s="173" t="s">
        <v>167</v>
      </c>
      <c r="B505" s="172"/>
      <c r="C505" s="173"/>
      <c r="D505" s="172"/>
      <c r="E505" s="173"/>
      <c r="F505" s="172" t="s">
        <v>168</v>
      </c>
      <c r="G505" s="172"/>
      <c r="H505" s="172"/>
      <c r="I505" s="173" t="s">
        <v>167</v>
      </c>
      <c r="J505" s="172"/>
    </row>
  </sheetData>
  <sheetProtection/>
  <mergeCells count="21">
    <mergeCell ref="F504:G504"/>
    <mergeCell ref="I503:J503"/>
    <mergeCell ref="A504:B504"/>
    <mergeCell ref="C504:D504"/>
    <mergeCell ref="I504:J504"/>
    <mergeCell ref="A169:J169"/>
    <mergeCell ref="A331:B331"/>
    <mergeCell ref="A3:J3"/>
    <mergeCell ref="A163:J163"/>
    <mergeCell ref="A158:B158"/>
    <mergeCell ref="A162:B162"/>
    <mergeCell ref="A157:B157"/>
    <mergeCell ref="A173:J173"/>
    <mergeCell ref="A332:B332"/>
    <mergeCell ref="A342:J342"/>
    <mergeCell ref="A502:B502"/>
    <mergeCell ref="A503:B503"/>
    <mergeCell ref="F333:G333"/>
    <mergeCell ref="C503:D503"/>
    <mergeCell ref="E503:F503"/>
    <mergeCell ref="G503:H503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2</cp:lastModifiedBy>
  <cp:lastPrinted>2021-12-28T11:29:02Z</cp:lastPrinted>
  <dcterms:created xsi:type="dcterms:W3CDTF">2013-09-11T11:00:21Z</dcterms:created>
  <dcterms:modified xsi:type="dcterms:W3CDTF">2021-12-28T12:25:32Z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